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arl\Dropbox\Worthington Select Board\School\"/>
    </mc:Choice>
  </mc:AlternateContent>
  <xr:revisionPtr revIDLastSave="0" documentId="13_ncr:1_{4A3758BF-E431-4462-83EE-9B2A6D076E43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Draft K-6 Budget" sheetId="1" r:id="rId1"/>
    <sheet name="Preschool Draft Budget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1" l="1"/>
  <c r="I49" i="1"/>
  <c r="I109" i="1"/>
  <c r="I114" i="1"/>
  <c r="I118" i="1"/>
  <c r="I127" i="1"/>
  <c r="I130" i="1"/>
  <c r="I139" i="1"/>
  <c r="H109" i="1"/>
  <c r="H118" i="1"/>
  <c r="H127" i="1"/>
  <c r="H130" i="1"/>
  <c r="J139" i="1"/>
  <c r="J109" i="1"/>
  <c r="J114" i="1"/>
  <c r="J116" i="1"/>
  <c r="J118" i="1"/>
  <c r="J123" i="1"/>
  <c r="J125" i="1"/>
  <c r="J127" i="1"/>
  <c r="J130" i="1"/>
  <c r="K127" i="1"/>
  <c r="K125" i="1"/>
  <c r="K123" i="1"/>
  <c r="K118" i="1"/>
  <c r="J12" i="2"/>
  <c r="J16" i="2"/>
  <c r="G16" i="2"/>
  <c r="K16" i="2"/>
  <c r="K14" i="2"/>
  <c r="K12" i="2"/>
  <c r="J9" i="2"/>
  <c r="K139" i="1"/>
  <c r="K130" i="1"/>
  <c r="K116" i="1"/>
  <c r="K114" i="1"/>
  <c r="K109" i="1"/>
  <c r="K106" i="1"/>
  <c r="K103" i="1"/>
  <c r="K100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5" i="1"/>
  <c r="K63" i="1"/>
  <c r="K61" i="1"/>
  <c r="K57" i="1"/>
  <c r="K54" i="1"/>
  <c r="K52" i="1"/>
  <c r="K49" i="1"/>
  <c r="K47" i="1"/>
  <c r="K45" i="1"/>
  <c r="K43" i="1"/>
  <c r="K41" i="1"/>
  <c r="K39" i="1"/>
  <c r="K37" i="1"/>
  <c r="K34" i="1"/>
  <c r="K32" i="1"/>
  <c r="K30" i="1"/>
  <c r="K28" i="1"/>
  <c r="K26" i="1"/>
  <c r="K23" i="1"/>
  <c r="K18" i="1"/>
  <c r="K15" i="1"/>
  <c r="K13" i="1"/>
  <c r="K7" i="1"/>
  <c r="I142" i="1"/>
  <c r="G9" i="2"/>
  <c r="D134" i="2"/>
  <c r="J106" i="1"/>
  <c r="J103" i="1"/>
  <c r="J100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5" i="1"/>
  <c r="J63" i="1"/>
  <c r="J61" i="1"/>
  <c r="J57" i="1"/>
  <c r="J54" i="1"/>
  <c r="J52" i="1"/>
  <c r="J49" i="1"/>
  <c r="J47" i="1"/>
  <c r="J45" i="1"/>
  <c r="J43" i="1"/>
  <c r="J41" i="1"/>
  <c r="J39" i="1"/>
  <c r="J37" i="1"/>
  <c r="J34" i="1"/>
  <c r="J32" i="1"/>
  <c r="J30" i="1"/>
  <c r="J28" i="1"/>
  <c r="J26" i="1"/>
  <c r="J23" i="1"/>
  <c r="J18" i="1"/>
  <c r="J15" i="1"/>
  <c r="J13" i="1"/>
  <c r="J11" i="1"/>
  <c r="J7" i="1"/>
  <c r="J5" i="1"/>
</calcChain>
</file>

<file path=xl/sharedStrings.xml><?xml version="1.0" encoding="utf-8"?>
<sst xmlns="http://schemas.openxmlformats.org/spreadsheetml/2006/main" count="155" uniqueCount="141">
  <si>
    <t>Amount</t>
  </si>
  <si>
    <t>Appropriation</t>
  </si>
  <si>
    <t>Needed</t>
  </si>
  <si>
    <t>To</t>
  </si>
  <si>
    <t>1100-000-63</t>
  </si>
  <si>
    <t>1200-000-01</t>
  </si>
  <si>
    <t>1210-000-05</t>
  </si>
  <si>
    <t>1210-000-60</t>
  </si>
  <si>
    <t>1430-000-04</t>
  </si>
  <si>
    <t>1450-000-01</t>
  </si>
  <si>
    <t>1450-000-04</t>
  </si>
  <si>
    <t>Technology Contractual IT Services</t>
  </si>
  <si>
    <t>1450-211-05</t>
  </si>
  <si>
    <t>SPED System Computer Software</t>
  </si>
  <si>
    <t>(Developing and tracking IEP’s and updated SPED regulations)</t>
  </si>
  <si>
    <t>2110-211-01</t>
  </si>
  <si>
    <t>SPED Director Salary (fee for service)</t>
  </si>
  <si>
    <t>2110-211-05</t>
  </si>
  <si>
    <t>SPED Office Supplies</t>
  </si>
  <si>
    <t>2210-100-01</t>
  </si>
  <si>
    <t>2210-100-02</t>
  </si>
  <si>
    <t xml:space="preserve">Elementary Secretary </t>
  </si>
  <si>
    <t>2210-100-04</t>
  </si>
  <si>
    <t>Elementary Contractual Services</t>
  </si>
  <si>
    <t>(Copier, Postage Meter, etc.)</t>
  </si>
  <si>
    <t>2210-100-05</t>
  </si>
  <si>
    <t>Elementary Office Supplies</t>
  </si>
  <si>
    <t>2210-100-60</t>
  </si>
  <si>
    <t>Elementary Principal’s Conference/Travel</t>
  </si>
  <si>
    <t>2210-100-63</t>
  </si>
  <si>
    <t>Elementary Dues  (MESPA)</t>
  </si>
  <si>
    <t>2210-100-64</t>
  </si>
  <si>
    <t>Elementary Advertisements (Hiring/Bids, Etc.)</t>
  </si>
  <si>
    <t>2210-100-66</t>
  </si>
  <si>
    <t>Elementary Other Expenses (Non-Recurring)</t>
  </si>
  <si>
    <t>2305-100.01</t>
  </si>
  <si>
    <t>2305-100-02</t>
  </si>
  <si>
    <t>2310-111-01</t>
  </si>
  <si>
    <t>Elementary SPED Teacher Salary</t>
  </si>
  <si>
    <t>2310-111-04</t>
  </si>
  <si>
    <t>2325-100-02</t>
  </si>
  <si>
    <t>Elementary Substitute Teachers</t>
  </si>
  <si>
    <t>(6 teachers x 7 days = 2,940; 6 teachers x 3 PD days = 1260;</t>
  </si>
  <si>
    <t>2353-100-02</t>
  </si>
  <si>
    <t>Elementary Teacher Professional Development</t>
  </si>
  <si>
    <t>2353-100-60</t>
  </si>
  <si>
    <t>Elementary Teachers Conference /Travel</t>
  </si>
  <si>
    <t>2353-111-60</t>
  </si>
  <si>
    <t>Elementary SPED Conference/Travel</t>
  </si>
  <si>
    <t>2410-100-05</t>
  </si>
  <si>
    <t>Elementary Instructional Supplies</t>
  </si>
  <si>
    <t>Elementary Textbooks (Hardcover)</t>
  </si>
  <si>
    <t>2410-100-52</t>
  </si>
  <si>
    <t>2410-111-05</t>
  </si>
  <si>
    <t>2415-100-05</t>
  </si>
  <si>
    <t>Elementary Library Books</t>
  </si>
  <si>
    <t>2415-100-52</t>
  </si>
  <si>
    <t>2450-100-06</t>
  </si>
  <si>
    <t>Elementary Computer Maintenance</t>
  </si>
  <si>
    <t>2450-111-05</t>
  </si>
  <si>
    <t>2710-100-01</t>
  </si>
  <si>
    <t>2710-100-52</t>
  </si>
  <si>
    <t>Elementary Guidance Supplies (Office Supplies)</t>
  </si>
  <si>
    <t>3200-000-01</t>
  </si>
  <si>
    <t>School Nurse Salary</t>
  </si>
  <si>
    <t>3200-000-04</t>
  </si>
  <si>
    <t>3200-000-52</t>
  </si>
  <si>
    <t>School Nurse Supplies (Office/Medical)</t>
  </si>
  <si>
    <t>3200-000-60</t>
  </si>
  <si>
    <t>School Nurse Conference/Travel</t>
  </si>
  <si>
    <t>3300-100-04</t>
  </si>
  <si>
    <t>Elementary Transportation-Reg.</t>
  </si>
  <si>
    <t>3300-111-04</t>
  </si>
  <si>
    <t>3400-000-66</t>
  </si>
  <si>
    <t>7230-100-80</t>
  </si>
  <si>
    <t>Elementary Instruction New Equipment</t>
  </si>
  <si>
    <t>9100-111-04</t>
  </si>
  <si>
    <t xml:space="preserve">Elementary SPED Tuition </t>
  </si>
  <si>
    <t xml:space="preserve">SECONDARY EDUCATION 7-12 </t>
  </si>
  <si>
    <t>Hampshire Regional Transportation</t>
  </si>
  <si>
    <t>Out of District Transportation</t>
  </si>
  <si>
    <t>FY 2018</t>
  </si>
  <si>
    <t>School Committee Dues</t>
  </si>
  <si>
    <t>Superintendent -Conference /Travel</t>
  </si>
  <si>
    <t>Legal Service (School Attorney)</t>
  </si>
  <si>
    <t>Draft Budget</t>
  </si>
  <si>
    <t xml:space="preserve">FY 2019 </t>
  </si>
  <si>
    <t xml:space="preserve">Elementary SPED contractual Services </t>
  </si>
  <si>
    <t>Current Budget</t>
  </si>
  <si>
    <t>(SIMS, EPIMS, LTP, Ma SSP)</t>
  </si>
  <si>
    <t>Data Manager (data processing and reporting)</t>
  </si>
  <si>
    <t xml:space="preserve">Elementary General Supplies </t>
  </si>
  <si>
    <t xml:space="preserve">Elementary SPED Instructional Supplies </t>
  </si>
  <si>
    <t xml:space="preserve">Elementary Library General Supplies </t>
  </si>
  <si>
    <r>
      <t>Elementary SPED Computer Software</t>
    </r>
    <r>
      <rPr>
        <b/>
        <sz val="10"/>
        <color theme="1"/>
        <rFont val="Lucida Sans"/>
        <family val="2"/>
      </rPr>
      <t xml:space="preserve"> </t>
    </r>
  </si>
  <si>
    <r>
      <t>Elementary Guidance Salary</t>
    </r>
    <r>
      <rPr>
        <b/>
        <sz val="8"/>
        <color theme="1"/>
        <rFont val="Lucida Sans"/>
        <family val="2"/>
      </rPr>
      <t xml:space="preserve"> (Adjustment Counselor)</t>
    </r>
  </si>
  <si>
    <r>
      <t>Health Services-</t>
    </r>
    <r>
      <rPr>
        <b/>
        <sz val="8"/>
        <color theme="1"/>
        <rFont val="Lucida Sans"/>
        <family val="2"/>
      </rPr>
      <t>Contracted Services School Physician</t>
    </r>
  </si>
  <si>
    <t>Projected 7-12 enrollment in FY19 is 22</t>
  </si>
  <si>
    <t>Hampshire Regional $7,500 per student</t>
  </si>
  <si>
    <t>Central Office Fees</t>
  </si>
  <si>
    <t>Projected Increase/Decrease</t>
  </si>
  <si>
    <t xml:space="preserve">Elementary School Superintendent/Principal </t>
  </si>
  <si>
    <t>DESE Code</t>
  </si>
  <si>
    <t>Line Number</t>
  </si>
  <si>
    <t>FY19 Account Nomenclature</t>
  </si>
  <si>
    <t xml:space="preserve"> Other = 1,300)</t>
  </si>
  <si>
    <t>FY 2019</t>
  </si>
  <si>
    <t>R.H. Conwell Elementary Preschool Draft Budget</t>
  </si>
  <si>
    <t>To Increase</t>
  </si>
  <si>
    <t>Increase</t>
  </si>
  <si>
    <t xml:space="preserve">Revolving Fund ATM </t>
  </si>
  <si>
    <t>Town Budget</t>
  </si>
  <si>
    <t>Revolving Fund ATM</t>
  </si>
  <si>
    <t>TOTAL BUDGET</t>
  </si>
  <si>
    <t>Carry forward from 2017</t>
  </si>
  <si>
    <t>Elementary Transportation - SPED</t>
  </si>
  <si>
    <t>Total Revenue</t>
  </si>
  <si>
    <t>Projected Increase/ Decrease</t>
  </si>
  <si>
    <t>Anticapted tuition collected</t>
  </si>
  <si>
    <t>Anticipated carry Forward from 2018</t>
  </si>
  <si>
    <t>Anticipated Tuition (9 students)</t>
  </si>
  <si>
    <t>Classroom Teacher (1)</t>
  </si>
  <si>
    <t>Classroom Para (1)</t>
  </si>
  <si>
    <t>Elementary Aides Salaries (4.5)</t>
  </si>
  <si>
    <t>FUNDING SOURCES</t>
  </si>
  <si>
    <t>Circuit Breaker</t>
  </si>
  <si>
    <t xml:space="preserve">School Choice </t>
  </si>
  <si>
    <t>TOTAL ALL SCHOOL REVENUE BUDGET</t>
  </si>
  <si>
    <t>EXPENDITURE BUDGET</t>
  </si>
  <si>
    <t>Percent Change</t>
  </si>
  <si>
    <t xml:space="preserve">TOTAL SECONDARY EDUCATION 7-12  </t>
  </si>
  <si>
    <t>TOTAL ALL SCHOOL  EXPENDITURES</t>
  </si>
  <si>
    <t>TOTAL ELEMENTARY SCHOOL</t>
  </si>
  <si>
    <t>Taxation (TOWN MEETING REQUEST)</t>
  </si>
  <si>
    <t>Classroom Para (2.5)</t>
  </si>
  <si>
    <t>para</t>
  </si>
  <si>
    <t>Food Service</t>
  </si>
  <si>
    <t>Out of District Tuition</t>
  </si>
  <si>
    <t>OUT OF DISTRICT COST</t>
  </si>
  <si>
    <t>WORTHINGTON SCHOOL DISTRICT</t>
  </si>
  <si>
    <t xml:space="preserve">Elementary Teachers Salaries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</si>
</sst>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_([$$-409]* #,##0.00_);_([$$-409]* \(#,##0.00\);_([$$-409]* &quot;-&quot;??_);_(@_)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Lucida Sans"/>
      <family val="2"/>
    </font>
    <font>
      <b/>
      <sz val="26"/>
      <color rgb="FF008000"/>
      <name val="Lucida Sans"/>
      <family val="2"/>
    </font>
    <font>
      <b/>
      <sz val="26"/>
      <color theme="1"/>
      <name val="Lucida Sans"/>
      <family val="2"/>
    </font>
    <font>
      <b/>
      <sz val="11"/>
      <color theme="1"/>
      <name val="Lucida Sans"/>
      <family val="2"/>
    </font>
    <font>
      <b/>
      <sz val="10"/>
      <color theme="1"/>
      <name val="Lucida Sans"/>
      <family val="2"/>
    </font>
    <font>
      <b/>
      <sz val="8"/>
      <color theme="1"/>
      <name val="Lucida Sans"/>
      <family val="2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sz val="14"/>
      <color theme="1"/>
      <name val="Lucida Sans"/>
      <family val="2"/>
    </font>
    <font>
      <b/>
      <sz val="14"/>
      <color theme="1"/>
      <name val="Lucida Sans"/>
      <family val="2"/>
    </font>
    <font>
      <b/>
      <sz val="14"/>
      <name val="Lucida Sans"/>
      <family val="2"/>
    </font>
    <font>
      <i/>
      <sz val="14"/>
      <color theme="1"/>
      <name val="Lucida Sans"/>
      <family val="2"/>
    </font>
    <font>
      <b/>
      <i/>
      <sz val="14"/>
      <color theme="1"/>
      <name val="Lucida Sans"/>
      <family val="2"/>
    </font>
    <font>
      <b/>
      <sz val="12"/>
      <color theme="1"/>
      <name val="Lucida Sans"/>
      <family val="2"/>
    </font>
    <font>
      <i/>
      <sz val="11"/>
      <color theme="1"/>
      <name val="Lucida Sans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Lucida Sans"/>
      <family val="2"/>
    </font>
    <font>
      <b/>
      <sz val="11"/>
      <color rgb="FFFF0000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39" fontId="4" fillId="0" borderId="1" xfId="0" applyNumberFormat="1" applyFont="1" applyBorder="1"/>
    <xf numFmtId="39" fontId="4" fillId="2" borderId="1" xfId="0" applyNumberFormat="1" applyFont="1" applyFill="1" applyBorder="1"/>
    <xf numFmtId="39" fontId="7" fillId="6" borderId="1" xfId="0" applyNumberFormat="1" applyFont="1" applyFill="1" applyBorder="1"/>
    <xf numFmtId="39" fontId="7" fillId="0" borderId="1" xfId="0" applyNumberFormat="1" applyFont="1" applyBorder="1"/>
    <xf numFmtId="39" fontId="7" fillId="4" borderId="1" xfId="0" applyNumberFormat="1" applyFont="1" applyFill="1" applyBorder="1"/>
    <xf numFmtId="39" fontId="4" fillId="6" borderId="1" xfId="0" applyNumberFormat="1" applyFont="1" applyFill="1" applyBorder="1"/>
    <xf numFmtId="39" fontId="12" fillId="0" borderId="1" xfId="0" applyNumberFormat="1" applyFont="1" applyBorder="1"/>
    <xf numFmtId="39" fontId="13" fillId="2" borderId="1" xfId="0" applyNumberFormat="1" applyFont="1" applyFill="1" applyBorder="1" applyAlignment="1">
      <alignment horizontal="center"/>
    </xf>
    <xf numFmtId="39" fontId="13" fillId="0" borderId="1" xfId="0" applyNumberFormat="1" applyFont="1" applyBorder="1" applyAlignment="1">
      <alignment horizontal="center"/>
    </xf>
    <xf numFmtId="39" fontId="13" fillId="3" borderId="1" xfId="0" applyNumberFormat="1" applyFont="1" applyFill="1" applyBorder="1" applyAlignment="1">
      <alignment horizontal="center"/>
    </xf>
    <xf numFmtId="39" fontId="13" fillId="6" borderId="1" xfId="0" applyNumberFormat="1" applyFont="1" applyFill="1" applyBorder="1" applyAlignment="1">
      <alignment horizontal="center"/>
    </xf>
    <xf numFmtId="39" fontId="13" fillId="7" borderId="1" xfId="0" applyNumberFormat="1" applyFont="1" applyFill="1" applyBorder="1" applyAlignment="1">
      <alignment horizontal="center"/>
    </xf>
    <xf numFmtId="39" fontId="13" fillId="8" borderId="1" xfId="0" applyNumberFormat="1" applyFont="1" applyFill="1" applyBorder="1" applyAlignment="1">
      <alignment horizontal="center"/>
    </xf>
    <xf numFmtId="39" fontId="13" fillId="0" borderId="1" xfId="0" applyNumberFormat="1" applyFont="1" applyBorder="1"/>
    <xf numFmtId="39" fontId="13" fillId="8" borderId="1" xfId="0" applyNumberFormat="1" applyFont="1" applyFill="1" applyBorder="1"/>
    <xf numFmtId="39" fontId="12" fillId="2" borderId="1" xfId="0" applyNumberFormat="1" applyFont="1" applyFill="1" applyBorder="1"/>
    <xf numFmtId="39" fontId="13" fillId="0" borderId="1" xfId="0" applyNumberFormat="1" applyFont="1" applyBorder="1" applyAlignment="1">
      <alignment vertical="center"/>
    </xf>
    <xf numFmtId="39" fontId="13" fillId="6" borderId="1" xfId="0" applyNumberFormat="1" applyFont="1" applyFill="1" applyBorder="1"/>
    <xf numFmtId="39" fontId="12" fillId="0" borderId="1" xfId="0" applyNumberFormat="1" applyFont="1" applyBorder="1" applyAlignment="1">
      <alignment vertical="center"/>
    </xf>
    <xf numFmtId="39" fontId="14" fillId="9" borderId="1" xfId="0" applyNumberFormat="1" applyFont="1" applyFill="1" applyBorder="1"/>
    <xf numFmtId="39" fontId="7" fillId="2" borderId="1" xfId="0" applyNumberFormat="1" applyFont="1" applyFill="1" applyBorder="1"/>
    <xf numFmtId="39" fontId="15" fillId="0" borderId="1" xfId="0" applyNumberFormat="1" applyFont="1" applyBorder="1"/>
    <xf numFmtId="39" fontId="12" fillId="0" borderId="1" xfId="0" applyNumberFormat="1" applyFont="1" applyBorder="1" applyAlignment="1">
      <alignment horizontal="left"/>
    </xf>
    <xf numFmtId="39" fontId="8" fillId="0" borderId="1" xfId="0" applyNumberFormat="1" applyFont="1" applyBorder="1"/>
    <xf numFmtId="39" fontId="4" fillId="6" borderId="2" xfId="0" applyNumberFormat="1" applyFont="1" applyFill="1" applyBorder="1"/>
    <xf numFmtId="39" fontId="16" fillId="0" borderId="1" xfId="0" applyNumberFormat="1" applyFont="1" applyBorder="1"/>
    <xf numFmtId="165" fontId="12" fillId="9" borderId="1" xfId="0" applyNumberFormat="1" applyFont="1" applyFill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Border="1"/>
    <xf numFmtId="165" fontId="19" fillId="0" borderId="0" xfId="0" applyNumberFormat="1" applyFont="1"/>
    <xf numFmtId="165" fontId="15" fillId="5" borderId="1" xfId="0" applyNumberFormat="1" applyFont="1" applyFill="1" applyBorder="1"/>
    <xf numFmtId="165" fontId="7" fillId="9" borderId="1" xfId="0" applyNumberFormat="1" applyFont="1" applyFill="1" applyBorder="1" applyAlignment="1">
      <alignment horizontal="center"/>
    </xf>
    <xf numFmtId="165" fontId="16" fillId="5" borderId="1" xfId="0" applyNumberFormat="1" applyFont="1" applyFill="1" applyBorder="1"/>
    <xf numFmtId="165" fontId="15" fillId="0" borderId="1" xfId="0" applyNumberFormat="1" applyFont="1" applyBorder="1"/>
    <xf numFmtId="39" fontId="18" fillId="0" borderId="1" xfId="0" applyNumberFormat="1" applyFont="1" applyBorder="1"/>
    <xf numFmtId="39" fontId="11" fillId="0" borderId="1" xfId="0" applyNumberFormat="1" applyFont="1" applyBorder="1"/>
    <xf numFmtId="39" fontId="7" fillId="0" borderId="1" xfId="0" applyNumberFormat="1" applyFont="1" applyBorder="1" applyAlignment="1">
      <alignment horizontal="center"/>
    </xf>
    <xf numFmtId="39" fontId="23" fillId="0" borderId="1" xfId="0" applyNumberFormat="1" applyFont="1" applyBorder="1"/>
    <xf numFmtId="39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39" fontId="4" fillId="0" borderId="1" xfId="0" applyNumberFormat="1" applyFont="1" applyBorder="1" applyAlignment="1">
      <alignment horizontal="center"/>
    </xf>
    <xf numFmtId="39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left"/>
    </xf>
    <xf numFmtId="39" fontId="8" fillId="0" borderId="1" xfId="0" applyNumberFormat="1" applyFont="1" applyBorder="1" applyAlignment="1">
      <alignment horizontal="center"/>
    </xf>
    <xf numFmtId="39" fontId="8" fillId="0" borderId="1" xfId="0" applyNumberFormat="1" applyFont="1" applyBorder="1" applyAlignment="1">
      <alignment horizontal="center" wrapText="1"/>
    </xf>
    <xf numFmtId="39" fontId="20" fillId="0" borderId="0" xfId="0" applyNumberFormat="1" applyFont="1"/>
    <xf numFmtId="39" fontId="21" fillId="0" borderId="0" xfId="0" applyNumberFormat="1" applyFont="1"/>
    <xf numFmtId="39" fontId="9" fillId="0" borderId="1" xfId="0" applyNumberFormat="1" applyFont="1" applyBorder="1"/>
    <xf numFmtId="39" fontId="7" fillId="0" borderId="1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39" fontId="10" fillId="0" borderId="1" xfId="0" applyNumberFormat="1" applyFont="1" applyBorder="1" applyAlignment="1">
      <alignment vertical="center"/>
    </xf>
    <xf numFmtId="39" fontId="17" fillId="0" borderId="1" xfId="0" applyNumberFormat="1" applyFont="1" applyBorder="1"/>
    <xf numFmtId="39" fontId="17" fillId="0" borderId="1" xfId="0" applyNumberFormat="1" applyFont="1" applyBorder="1" applyAlignment="1">
      <alignment horizontal="center"/>
    </xf>
    <xf numFmtId="39" fontId="4" fillId="10" borderId="1" xfId="0" applyNumberFormat="1" applyFont="1" applyFill="1" applyBorder="1"/>
    <xf numFmtId="39" fontId="4" fillId="4" borderId="1" xfId="0" applyNumberFormat="1" applyFont="1" applyFill="1" applyBorder="1"/>
    <xf numFmtId="39" fontId="21" fillId="4" borderId="0" xfId="0" applyNumberFormat="1" applyFont="1" applyFill="1"/>
    <xf numFmtId="39" fontId="17" fillId="4" borderId="1" xfId="0" applyNumberFormat="1" applyFont="1" applyFill="1" applyBorder="1" applyAlignment="1">
      <alignment vertical="center"/>
    </xf>
    <xf numFmtId="39" fontId="11" fillId="10" borderId="1" xfId="0" applyNumberFormat="1" applyFont="1" applyFill="1" applyBorder="1"/>
    <xf numFmtId="39" fontId="7" fillId="10" borderId="1" xfId="0" applyNumberFormat="1" applyFont="1" applyFill="1" applyBorder="1"/>
    <xf numFmtId="39" fontId="22" fillId="0" borderId="3" xfId="0" applyNumberFormat="1" applyFont="1" applyBorder="1" applyAlignment="1">
      <alignment horizontal="center"/>
    </xf>
    <xf numFmtId="39" fontId="22" fillId="0" borderId="2" xfId="0" applyNumberFormat="1" applyFont="1" applyBorder="1" applyAlignment="1">
      <alignment horizontal="center"/>
    </xf>
    <xf numFmtId="39" fontId="5" fillId="6" borderId="3" xfId="0" applyNumberFormat="1" applyFont="1" applyFill="1" applyBorder="1" applyAlignment="1">
      <alignment horizontal="center" vertical="center"/>
    </xf>
    <xf numFmtId="39" fontId="5" fillId="6" borderId="2" xfId="0" applyNumberFormat="1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"/>
  <sheetViews>
    <sheetView tabSelected="1" zoomScaleNormal="100" workbookViewId="0">
      <selection sqref="A1:C1"/>
    </sheetView>
  </sheetViews>
  <sheetFormatPr defaultColWidth="9.125" defaultRowHeight="13.5" x14ac:dyDescent="0.35"/>
  <cols>
    <col min="1" max="1" width="8" style="40" customWidth="1"/>
    <col min="2" max="2" width="13.875" style="41" customWidth="1"/>
    <col min="3" max="3" width="57.125" style="1" customWidth="1"/>
    <col min="4" max="4" width="2.625" style="1" hidden="1" customWidth="1"/>
    <col min="5" max="5" width="14.625" style="1" hidden="1" customWidth="1"/>
    <col min="6" max="6" width="2.625" style="1" hidden="1" customWidth="1"/>
    <col min="7" max="7" width="24.625" style="1" hidden="1" customWidth="1"/>
    <col min="8" max="8" width="14.625" style="4" customWidth="1"/>
    <col min="9" max="9" width="18.125" style="1" customWidth="1"/>
    <col min="10" max="10" width="17" style="1" customWidth="1"/>
    <col min="11" max="16384" width="9.125" style="1"/>
  </cols>
  <sheetData>
    <row r="1" spans="1:11" ht="57.95" customHeight="1" x14ac:dyDescent="0.55000000000000004">
      <c r="A1" s="61" t="s">
        <v>139</v>
      </c>
      <c r="B1" s="61"/>
      <c r="C1" s="62"/>
      <c r="D1" s="39"/>
      <c r="E1" s="39"/>
      <c r="F1" s="39"/>
      <c r="G1" s="39"/>
      <c r="H1" s="39"/>
    </row>
    <row r="2" spans="1:11" x14ac:dyDescent="0.35">
      <c r="C2" s="42" t="s">
        <v>128</v>
      </c>
      <c r="E2" s="37" t="s">
        <v>0</v>
      </c>
      <c r="F2" s="37"/>
      <c r="G2" s="37" t="s">
        <v>1</v>
      </c>
      <c r="H2" s="37" t="s">
        <v>81</v>
      </c>
      <c r="I2" s="37" t="s">
        <v>86</v>
      </c>
      <c r="J2" s="37" t="s">
        <v>106</v>
      </c>
    </row>
    <row r="3" spans="1:11" ht="38.25" x14ac:dyDescent="0.35">
      <c r="A3" s="43" t="s">
        <v>103</v>
      </c>
      <c r="B3" s="37" t="s">
        <v>102</v>
      </c>
      <c r="C3" s="44" t="s">
        <v>104</v>
      </c>
      <c r="D3" s="37"/>
      <c r="E3" s="37" t="s">
        <v>2</v>
      </c>
      <c r="F3" s="37"/>
      <c r="G3" s="37" t="s">
        <v>3</v>
      </c>
      <c r="H3" s="45" t="s">
        <v>88</v>
      </c>
      <c r="I3" s="37" t="s">
        <v>85</v>
      </c>
      <c r="J3" s="46" t="s">
        <v>100</v>
      </c>
      <c r="K3" s="46" t="s">
        <v>129</v>
      </c>
    </row>
    <row r="4" spans="1:11" x14ac:dyDescent="0.35">
      <c r="C4" s="4"/>
      <c r="I4" s="4"/>
    </row>
    <row r="5" spans="1:11" ht="13.9" x14ac:dyDescent="0.4">
      <c r="A5" s="40">
        <v>1</v>
      </c>
      <c r="B5" s="41" t="s">
        <v>4</v>
      </c>
      <c r="C5" s="4" t="s">
        <v>82</v>
      </c>
      <c r="H5" s="4">
        <v>0</v>
      </c>
      <c r="I5" s="4">
        <v>0</v>
      </c>
      <c r="J5" s="1">
        <f>I5-H5</f>
        <v>0</v>
      </c>
      <c r="K5" s="47"/>
    </row>
    <row r="6" spans="1:11" x14ac:dyDescent="0.35">
      <c r="C6" s="4"/>
      <c r="I6" s="4"/>
    </row>
    <row r="7" spans="1:11" x14ac:dyDescent="0.35">
      <c r="A7" s="40">
        <v>2</v>
      </c>
      <c r="B7" s="41" t="s">
        <v>5</v>
      </c>
      <c r="C7" s="4" t="s">
        <v>99</v>
      </c>
      <c r="H7" s="4">
        <v>23800</v>
      </c>
      <c r="I7" s="4">
        <v>13800</v>
      </c>
      <c r="J7" s="1">
        <f>I7-H7</f>
        <v>-10000</v>
      </c>
      <c r="K7" s="48">
        <f>I7/H7%-100</f>
        <v>-42.016806722689076</v>
      </c>
    </row>
    <row r="8" spans="1:11" x14ac:dyDescent="0.35">
      <c r="C8" s="4"/>
      <c r="I8" s="4"/>
    </row>
    <row r="9" spans="1:11" x14ac:dyDescent="0.35">
      <c r="A9" s="40">
        <v>3</v>
      </c>
      <c r="B9" s="41" t="s">
        <v>6</v>
      </c>
      <c r="C9" s="4"/>
      <c r="H9" s="4">
        <v>0</v>
      </c>
      <c r="I9" s="4"/>
    </row>
    <row r="10" spans="1:11" x14ac:dyDescent="0.35">
      <c r="C10" s="4"/>
      <c r="I10" s="4"/>
    </row>
    <row r="11" spans="1:11" x14ac:dyDescent="0.35">
      <c r="A11" s="40">
        <v>4</v>
      </c>
      <c r="B11" s="41" t="s">
        <v>7</v>
      </c>
      <c r="C11" s="4" t="s">
        <v>83</v>
      </c>
      <c r="H11" s="4">
        <v>0</v>
      </c>
      <c r="I11" s="4">
        <v>0</v>
      </c>
      <c r="J11" s="1">
        <f>I11-H11</f>
        <v>0</v>
      </c>
    </row>
    <row r="12" spans="1:11" x14ac:dyDescent="0.35">
      <c r="C12" s="4"/>
      <c r="I12" s="4"/>
    </row>
    <row r="13" spans="1:11" x14ac:dyDescent="0.35">
      <c r="A13" s="40">
        <v>5</v>
      </c>
      <c r="B13" s="41" t="s">
        <v>8</v>
      </c>
      <c r="C13" s="4" t="s">
        <v>84</v>
      </c>
      <c r="H13" s="4">
        <v>3000</v>
      </c>
      <c r="I13" s="4">
        <v>3000</v>
      </c>
      <c r="J13" s="1">
        <f>I13-H13</f>
        <v>0</v>
      </c>
      <c r="K13" s="48">
        <f>I13/H13%-100</f>
        <v>0</v>
      </c>
    </row>
    <row r="14" spans="1:11" x14ac:dyDescent="0.35">
      <c r="C14" s="4"/>
      <c r="I14" s="4"/>
    </row>
    <row r="15" spans="1:11" x14ac:dyDescent="0.35">
      <c r="A15" s="40">
        <v>6</v>
      </c>
      <c r="B15" s="41" t="s">
        <v>9</v>
      </c>
      <c r="C15" s="4" t="s">
        <v>90</v>
      </c>
      <c r="H15" s="4">
        <v>6000</v>
      </c>
      <c r="I15" s="4">
        <v>6000</v>
      </c>
      <c r="J15" s="1">
        <f>I15-H15</f>
        <v>0</v>
      </c>
      <c r="K15" s="48">
        <f>I15/H15%-100</f>
        <v>0</v>
      </c>
    </row>
    <row r="16" spans="1:11" x14ac:dyDescent="0.35">
      <c r="C16" s="4" t="s">
        <v>89</v>
      </c>
      <c r="I16" s="4"/>
    </row>
    <row r="17" spans="1:11" x14ac:dyDescent="0.35">
      <c r="C17" s="4"/>
      <c r="I17" s="4"/>
    </row>
    <row r="18" spans="1:11" x14ac:dyDescent="0.35">
      <c r="A18" s="40">
        <v>7</v>
      </c>
      <c r="B18" s="41" t="s">
        <v>10</v>
      </c>
      <c r="C18" s="4" t="s">
        <v>11</v>
      </c>
      <c r="H18" s="4">
        <v>5816</v>
      </c>
      <c r="I18" s="4">
        <v>5816</v>
      </c>
      <c r="J18" s="1">
        <f>I18-H18</f>
        <v>0</v>
      </c>
      <c r="K18" s="48">
        <f>I18/H18%-100</f>
        <v>0</v>
      </c>
    </row>
    <row r="19" spans="1:11" x14ac:dyDescent="0.35">
      <c r="C19" s="4"/>
      <c r="I19" s="4"/>
    </row>
    <row r="20" spans="1:11" x14ac:dyDescent="0.35">
      <c r="C20" s="4"/>
      <c r="I20" s="4"/>
    </row>
    <row r="21" spans="1:11" x14ac:dyDescent="0.35">
      <c r="C21" s="4"/>
      <c r="I21" s="4"/>
    </row>
    <row r="22" spans="1:11" x14ac:dyDescent="0.35">
      <c r="C22" s="4"/>
      <c r="I22" s="4"/>
    </row>
    <row r="23" spans="1:11" x14ac:dyDescent="0.35">
      <c r="A23" s="40">
        <v>8</v>
      </c>
      <c r="B23" s="41" t="s">
        <v>12</v>
      </c>
      <c r="C23" s="4" t="s">
        <v>13</v>
      </c>
      <c r="H23" s="4">
        <v>515</v>
      </c>
      <c r="I23" s="4">
        <v>200</v>
      </c>
      <c r="J23" s="1">
        <f>I23-H23</f>
        <v>-315</v>
      </c>
      <c r="K23" s="48">
        <f>I23/H23%-100</f>
        <v>-61.165048543689323</v>
      </c>
    </row>
    <row r="24" spans="1:11" x14ac:dyDescent="0.35">
      <c r="C24" s="49" t="s">
        <v>14</v>
      </c>
      <c r="I24" s="4"/>
    </row>
    <row r="25" spans="1:11" x14ac:dyDescent="0.35">
      <c r="C25" s="4"/>
      <c r="I25" s="4"/>
    </row>
    <row r="26" spans="1:11" x14ac:dyDescent="0.35">
      <c r="A26" s="40">
        <v>9</v>
      </c>
      <c r="B26" s="41" t="s">
        <v>15</v>
      </c>
      <c r="C26" s="4" t="s">
        <v>16</v>
      </c>
      <c r="H26" s="4">
        <v>5000</v>
      </c>
      <c r="I26" s="4">
        <v>5000</v>
      </c>
      <c r="J26" s="1">
        <f>I26-H26</f>
        <v>0</v>
      </c>
      <c r="K26" s="48">
        <f>I26/H26%-100</f>
        <v>0</v>
      </c>
    </row>
    <row r="27" spans="1:11" x14ac:dyDescent="0.35">
      <c r="C27" s="4"/>
      <c r="I27" s="4"/>
    </row>
    <row r="28" spans="1:11" x14ac:dyDescent="0.35">
      <c r="A28" s="40">
        <v>10</v>
      </c>
      <c r="B28" s="41" t="s">
        <v>17</v>
      </c>
      <c r="C28" s="4" t="s">
        <v>18</v>
      </c>
      <c r="H28" s="4">
        <v>200</v>
      </c>
      <c r="I28" s="4">
        <v>0</v>
      </c>
      <c r="J28" s="1">
        <f>I28-H28</f>
        <v>-200</v>
      </c>
      <c r="K28" s="48">
        <f>I28/H28%-100</f>
        <v>-100</v>
      </c>
    </row>
    <row r="29" spans="1:11" x14ac:dyDescent="0.35">
      <c r="C29" s="4"/>
      <c r="I29" s="4"/>
    </row>
    <row r="30" spans="1:11" x14ac:dyDescent="0.35">
      <c r="A30" s="40">
        <v>11</v>
      </c>
      <c r="B30" s="41" t="s">
        <v>19</v>
      </c>
      <c r="C30" s="4" t="s">
        <v>101</v>
      </c>
      <c r="H30" s="4">
        <v>82418</v>
      </c>
      <c r="I30" s="4">
        <v>99000</v>
      </c>
      <c r="J30" s="1">
        <f>I30-H30</f>
        <v>16582</v>
      </c>
      <c r="K30" s="48">
        <f>I30/H30%-100</f>
        <v>20.119391395083611</v>
      </c>
    </row>
    <row r="31" spans="1:11" x14ac:dyDescent="0.35">
      <c r="C31" s="4"/>
      <c r="I31" s="4"/>
    </row>
    <row r="32" spans="1:11" x14ac:dyDescent="0.35">
      <c r="A32" s="40">
        <v>12</v>
      </c>
      <c r="B32" s="41" t="s">
        <v>20</v>
      </c>
      <c r="C32" s="4" t="s">
        <v>21</v>
      </c>
      <c r="H32" s="4">
        <v>30000</v>
      </c>
      <c r="I32" s="4">
        <v>32000</v>
      </c>
      <c r="J32" s="1">
        <f>I32-H32</f>
        <v>2000</v>
      </c>
      <c r="K32" s="48">
        <f>I32/H32%-100</f>
        <v>6.6666666666666714</v>
      </c>
    </row>
    <row r="33" spans="1:11" x14ac:dyDescent="0.35">
      <c r="C33" s="4"/>
      <c r="I33" s="4"/>
    </row>
    <row r="34" spans="1:11" x14ac:dyDescent="0.35">
      <c r="A34" s="40">
        <v>13</v>
      </c>
      <c r="B34" s="41" t="s">
        <v>22</v>
      </c>
      <c r="C34" s="4" t="s">
        <v>23</v>
      </c>
      <c r="H34" s="4">
        <v>5000</v>
      </c>
      <c r="I34" s="4">
        <v>5000</v>
      </c>
      <c r="J34" s="1">
        <f>I34-H34</f>
        <v>0</v>
      </c>
      <c r="K34" s="48">
        <f>I34/H34%-100</f>
        <v>0</v>
      </c>
    </row>
    <row r="35" spans="1:11" x14ac:dyDescent="0.35">
      <c r="C35" s="4" t="s">
        <v>24</v>
      </c>
      <c r="I35" s="4"/>
    </row>
    <row r="36" spans="1:11" x14ac:dyDescent="0.35">
      <c r="C36" s="4"/>
      <c r="I36" s="4"/>
    </row>
    <row r="37" spans="1:11" x14ac:dyDescent="0.35">
      <c r="A37" s="40">
        <v>14</v>
      </c>
      <c r="B37" s="41" t="s">
        <v>25</v>
      </c>
      <c r="C37" s="4" t="s">
        <v>26</v>
      </c>
      <c r="H37" s="4">
        <v>2000</v>
      </c>
      <c r="I37" s="4">
        <v>2000</v>
      </c>
      <c r="J37" s="1">
        <f>I37-H37</f>
        <v>0</v>
      </c>
      <c r="K37" s="48">
        <f>I37/H37%-100</f>
        <v>0</v>
      </c>
    </row>
    <row r="38" spans="1:11" x14ac:dyDescent="0.35">
      <c r="C38" s="4"/>
      <c r="I38" s="4"/>
    </row>
    <row r="39" spans="1:11" x14ac:dyDescent="0.35">
      <c r="A39" s="40">
        <v>15</v>
      </c>
      <c r="B39" s="41" t="s">
        <v>27</v>
      </c>
      <c r="C39" s="4" t="s">
        <v>28</v>
      </c>
      <c r="H39" s="4">
        <v>500</v>
      </c>
      <c r="I39" s="4">
        <v>500</v>
      </c>
      <c r="J39" s="1">
        <f>I39-H39</f>
        <v>0</v>
      </c>
      <c r="K39" s="48">
        <f>I39/H39%-100</f>
        <v>0</v>
      </c>
    </row>
    <row r="40" spans="1:11" x14ac:dyDescent="0.35">
      <c r="C40" s="4"/>
      <c r="I40" s="4"/>
    </row>
    <row r="41" spans="1:11" x14ac:dyDescent="0.35">
      <c r="A41" s="40">
        <v>16</v>
      </c>
      <c r="B41" s="41" t="s">
        <v>29</v>
      </c>
      <c r="C41" s="4" t="s">
        <v>30</v>
      </c>
      <c r="H41" s="4">
        <v>230</v>
      </c>
      <c r="I41" s="4">
        <v>230</v>
      </c>
      <c r="J41" s="1">
        <f>I41-H41</f>
        <v>0</v>
      </c>
      <c r="K41" s="48">
        <f>I41/H41%-100</f>
        <v>0</v>
      </c>
    </row>
    <row r="42" spans="1:11" x14ac:dyDescent="0.35">
      <c r="C42" s="4"/>
      <c r="I42" s="4"/>
    </row>
    <row r="43" spans="1:11" x14ac:dyDescent="0.35">
      <c r="A43" s="40">
        <v>17</v>
      </c>
      <c r="B43" s="41" t="s">
        <v>31</v>
      </c>
      <c r="C43" s="4" t="s">
        <v>32</v>
      </c>
      <c r="H43" s="4">
        <v>500</v>
      </c>
      <c r="I43" s="38">
        <v>300</v>
      </c>
      <c r="J43" s="1">
        <f>I43-H43</f>
        <v>-200</v>
      </c>
      <c r="K43" s="48">
        <f>I43/H43%-100</f>
        <v>-40</v>
      </c>
    </row>
    <row r="44" spans="1:11" x14ac:dyDescent="0.35">
      <c r="C44" s="4"/>
      <c r="I44" s="4"/>
    </row>
    <row r="45" spans="1:11" x14ac:dyDescent="0.35">
      <c r="A45" s="40">
        <v>18</v>
      </c>
      <c r="B45" s="41" t="s">
        <v>33</v>
      </c>
      <c r="C45" s="4" t="s">
        <v>34</v>
      </c>
      <c r="H45" s="4">
        <v>200</v>
      </c>
      <c r="I45" s="38">
        <v>0</v>
      </c>
      <c r="J45" s="1">
        <f>I45-H45</f>
        <v>-200</v>
      </c>
      <c r="K45" s="48">
        <f>I45/H45%-100</f>
        <v>-100</v>
      </c>
    </row>
    <row r="46" spans="1:11" x14ac:dyDescent="0.35">
      <c r="C46" s="4"/>
      <c r="I46" s="4"/>
    </row>
    <row r="47" spans="1:11" x14ac:dyDescent="0.35">
      <c r="A47" s="40">
        <v>19</v>
      </c>
      <c r="B47" s="41" t="s">
        <v>35</v>
      </c>
      <c r="C47" s="4" t="s">
        <v>140</v>
      </c>
      <c r="H47" s="4">
        <v>228413</v>
      </c>
      <c r="I47" s="38">
        <f>288882.38-32000-15000</f>
        <v>241882.38</v>
      </c>
      <c r="J47" s="1">
        <f>I47-H47</f>
        <v>13469.380000000005</v>
      </c>
      <c r="K47" s="48">
        <f>I47/H47%-100</f>
        <v>5.896941067277254</v>
      </c>
    </row>
    <row r="48" spans="1:11" x14ac:dyDescent="0.35">
      <c r="C48" s="4"/>
      <c r="I48" s="4"/>
    </row>
    <row r="49" spans="1:11" x14ac:dyDescent="0.35">
      <c r="A49" s="40">
        <v>20</v>
      </c>
      <c r="B49" s="41" t="s">
        <v>36</v>
      </c>
      <c r="C49" s="4" t="s">
        <v>123</v>
      </c>
      <c r="H49" s="4">
        <v>83230</v>
      </c>
      <c r="I49" s="4" t="e">
        <f>(#REF!*#REF!)+(#REF!*#REF!)</f>
        <v>#REF!</v>
      </c>
      <c r="J49" s="1" t="e">
        <f>I49-H49</f>
        <v>#REF!</v>
      </c>
      <c r="K49" s="48" t="e">
        <f>I49/H49%-100</f>
        <v>#REF!</v>
      </c>
    </row>
    <row r="50" spans="1:11" x14ac:dyDescent="0.35">
      <c r="C50" s="4"/>
      <c r="I50" s="4"/>
    </row>
    <row r="51" spans="1:11" x14ac:dyDescent="0.35">
      <c r="C51" s="4"/>
      <c r="I51" s="4"/>
    </row>
    <row r="52" spans="1:11" x14ac:dyDescent="0.35">
      <c r="A52" s="40">
        <v>21</v>
      </c>
      <c r="B52" s="41" t="s">
        <v>37</v>
      </c>
      <c r="C52" s="4" t="s">
        <v>38</v>
      </c>
      <c r="H52" s="4">
        <v>49401</v>
      </c>
      <c r="I52" s="4">
        <v>50686.53</v>
      </c>
      <c r="J52" s="1">
        <f>I52-H52</f>
        <v>1285.5299999999988</v>
      </c>
      <c r="K52" s="48">
        <f>I52/H52%-100</f>
        <v>2.6022347725754571</v>
      </c>
    </row>
    <row r="53" spans="1:11" x14ac:dyDescent="0.35">
      <c r="C53" s="4"/>
      <c r="I53" s="4"/>
    </row>
    <row r="54" spans="1:11" x14ac:dyDescent="0.35">
      <c r="A54" s="40">
        <v>22</v>
      </c>
      <c r="B54" s="41" t="s">
        <v>39</v>
      </c>
      <c r="C54" s="50" t="s">
        <v>87</v>
      </c>
      <c r="H54" s="4">
        <v>52000</v>
      </c>
      <c r="I54" s="4">
        <v>52000</v>
      </c>
      <c r="J54" s="1">
        <f>I54-H54</f>
        <v>0</v>
      </c>
      <c r="K54" s="48">
        <f>I54/H54%-100</f>
        <v>0</v>
      </c>
    </row>
    <row r="55" spans="1:11" x14ac:dyDescent="0.35">
      <c r="C55" s="4"/>
      <c r="I55" s="4"/>
    </row>
    <row r="56" spans="1:11" x14ac:dyDescent="0.35">
      <c r="C56" s="4"/>
      <c r="I56" s="4"/>
    </row>
    <row r="57" spans="1:11" x14ac:dyDescent="0.35">
      <c r="A57" s="40">
        <v>23</v>
      </c>
      <c r="B57" s="41" t="s">
        <v>40</v>
      </c>
      <c r="C57" s="4" t="s">
        <v>41</v>
      </c>
      <c r="H57" s="4">
        <v>5200</v>
      </c>
      <c r="I57" s="4">
        <v>5500</v>
      </c>
      <c r="J57" s="1">
        <f>I57-H57</f>
        <v>300</v>
      </c>
      <c r="K57" s="48">
        <f>I57/H57%-100</f>
        <v>5.7692307692307736</v>
      </c>
    </row>
    <row r="58" spans="1:11" x14ac:dyDescent="0.35">
      <c r="C58" s="51" t="s">
        <v>42</v>
      </c>
      <c r="I58" s="4"/>
    </row>
    <row r="59" spans="1:11" x14ac:dyDescent="0.35">
      <c r="C59" s="52" t="s">
        <v>105</v>
      </c>
      <c r="I59" s="4"/>
    </row>
    <row r="60" spans="1:11" x14ac:dyDescent="0.35">
      <c r="C60" s="4"/>
      <c r="I60" s="4"/>
    </row>
    <row r="61" spans="1:11" x14ac:dyDescent="0.35">
      <c r="A61" s="40">
        <v>24</v>
      </c>
      <c r="B61" s="41" t="s">
        <v>43</v>
      </c>
      <c r="C61" s="4" t="s">
        <v>44</v>
      </c>
      <c r="H61" s="4">
        <v>4000</v>
      </c>
      <c r="I61" s="38">
        <v>1000</v>
      </c>
      <c r="J61" s="1">
        <f>I61-H61</f>
        <v>-3000</v>
      </c>
      <c r="K61" s="48">
        <f>I61/H61%-100</f>
        <v>-75</v>
      </c>
    </row>
    <row r="62" spans="1:11" x14ac:dyDescent="0.35">
      <c r="C62" s="4"/>
      <c r="I62" s="4"/>
    </row>
    <row r="63" spans="1:11" x14ac:dyDescent="0.35">
      <c r="A63" s="40">
        <v>25</v>
      </c>
      <c r="B63" s="41" t="s">
        <v>45</v>
      </c>
      <c r="C63" s="4" t="s">
        <v>46</v>
      </c>
      <c r="H63" s="4">
        <v>500</v>
      </c>
      <c r="I63" s="4">
        <v>500</v>
      </c>
      <c r="J63" s="1">
        <f>I63-H63</f>
        <v>0</v>
      </c>
      <c r="K63" s="48">
        <f>I63/H63%-100</f>
        <v>0</v>
      </c>
    </row>
    <row r="64" spans="1:11" x14ac:dyDescent="0.35">
      <c r="C64" s="4"/>
      <c r="I64" s="4"/>
    </row>
    <row r="65" spans="1:11" x14ac:dyDescent="0.35">
      <c r="A65" s="40">
        <v>26</v>
      </c>
      <c r="B65" s="41" t="s">
        <v>47</v>
      </c>
      <c r="C65" s="4" t="s">
        <v>48</v>
      </c>
      <c r="H65" s="4">
        <v>100</v>
      </c>
      <c r="I65" s="4">
        <v>50</v>
      </c>
      <c r="J65" s="1">
        <f>I65-H65</f>
        <v>-50</v>
      </c>
      <c r="K65" s="48">
        <f>I65/H65%-100</f>
        <v>-50</v>
      </c>
    </row>
    <row r="66" spans="1:11" x14ac:dyDescent="0.35">
      <c r="C66" s="4"/>
      <c r="I66" s="4"/>
    </row>
    <row r="67" spans="1:11" x14ac:dyDescent="0.35">
      <c r="A67" s="40">
        <v>27</v>
      </c>
      <c r="B67" s="41" t="s">
        <v>49</v>
      </c>
      <c r="C67" s="4" t="s">
        <v>50</v>
      </c>
      <c r="H67" s="4">
        <v>4000</v>
      </c>
      <c r="I67" s="4">
        <v>4000</v>
      </c>
    </row>
    <row r="68" spans="1:11" x14ac:dyDescent="0.35">
      <c r="C68" s="4"/>
      <c r="I68" s="4"/>
    </row>
    <row r="69" spans="1:11" x14ac:dyDescent="0.35">
      <c r="A69" s="40">
        <v>28</v>
      </c>
      <c r="B69" s="41" t="s">
        <v>49</v>
      </c>
      <c r="C69" s="4" t="s">
        <v>51</v>
      </c>
      <c r="H69" s="4">
        <v>2000</v>
      </c>
      <c r="I69" s="38">
        <v>1000</v>
      </c>
      <c r="J69" s="1">
        <f>I69-H69</f>
        <v>-1000</v>
      </c>
    </row>
    <row r="70" spans="1:11" x14ac:dyDescent="0.35">
      <c r="C70" s="4"/>
      <c r="I70" s="4"/>
    </row>
    <row r="71" spans="1:11" x14ac:dyDescent="0.35">
      <c r="A71" s="40">
        <v>29</v>
      </c>
      <c r="B71" s="41" t="s">
        <v>52</v>
      </c>
      <c r="C71" s="4" t="s">
        <v>91</v>
      </c>
      <c r="H71" s="4">
        <v>2250</v>
      </c>
      <c r="I71" s="4">
        <v>2250</v>
      </c>
      <c r="J71" s="1">
        <f>I71-H71</f>
        <v>0</v>
      </c>
      <c r="K71" s="48">
        <f>I71/H71%-100</f>
        <v>0</v>
      </c>
    </row>
    <row r="72" spans="1:11" x14ac:dyDescent="0.35">
      <c r="C72" s="4"/>
      <c r="I72" s="4"/>
    </row>
    <row r="73" spans="1:11" x14ac:dyDescent="0.35">
      <c r="A73" s="40">
        <v>30</v>
      </c>
      <c r="B73" s="41" t="s">
        <v>53</v>
      </c>
      <c r="C73" s="4" t="s">
        <v>92</v>
      </c>
      <c r="H73" s="4">
        <v>250</v>
      </c>
      <c r="I73" s="4">
        <v>250</v>
      </c>
      <c r="J73" s="1">
        <f>I73-H73</f>
        <v>0</v>
      </c>
      <c r="K73" s="48">
        <f>I73/H73%-100</f>
        <v>0</v>
      </c>
    </row>
    <row r="74" spans="1:11" x14ac:dyDescent="0.35">
      <c r="C74" s="4"/>
      <c r="I74" s="4"/>
    </row>
    <row r="75" spans="1:11" x14ac:dyDescent="0.35">
      <c r="A75" s="40">
        <v>31</v>
      </c>
      <c r="B75" s="41" t="s">
        <v>54</v>
      </c>
      <c r="C75" s="4" t="s">
        <v>55</v>
      </c>
      <c r="H75" s="4">
        <v>600</v>
      </c>
      <c r="I75" s="4">
        <v>600</v>
      </c>
      <c r="J75" s="1">
        <f>I75-H75</f>
        <v>0</v>
      </c>
      <c r="K75" s="48">
        <f>I75/H75%-100</f>
        <v>0</v>
      </c>
    </row>
    <row r="76" spans="1:11" x14ac:dyDescent="0.35">
      <c r="C76" s="4"/>
      <c r="I76" s="4"/>
    </row>
    <row r="77" spans="1:11" x14ac:dyDescent="0.35">
      <c r="A77" s="40">
        <v>32</v>
      </c>
      <c r="B77" s="41" t="s">
        <v>56</v>
      </c>
      <c r="C77" s="4" t="s">
        <v>93</v>
      </c>
      <c r="H77" s="4">
        <v>150</v>
      </c>
      <c r="I77" s="4">
        <v>150</v>
      </c>
      <c r="J77" s="1">
        <f>I77-H77</f>
        <v>0</v>
      </c>
      <c r="K77" s="48">
        <f>I77/H77%-100</f>
        <v>0</v>
      </c>
    </row>
    <row r="78" spans="1:11" x14ac:dyDescent="0.35">
      <c r="C78" s="4"/>
      <c r="I78" s="4"/>
    </row>
    <row r="79" spans="1:11" x14ac:dyDescent="0.35">
      <c r="A79" s="40">
        <v>33</v>
      </c>
      <c r="B79" s="41" t="s">
        <v>57</v>
      </c>
      <c r="C79" s="4" t="s">
        <v>58</v>
      </c>
      <c r="H79" s="4">
        <v>300</v>
      </c>
      <c r="I79" s="4">
        <v>300</v>
      </c>
      <c r="J79" s="1">
        <f>I79-H79</f>
        <v>0</v>
      </c>
      <c r="K79" s="48">
        <f>I79/H79%-100</f>
        <v>0</v>
      </c>
    </row>
    <row r="80" spans="1:11" x14ac:dyDescent="0.35">
      <c r="C80" s="4"/>
      <c r="I80" s="4"/>
    </row>
    <row r="81" spans="1:11" x14ac:dyDescent="0.35">
      <c r="A81" s="40">
        <v>34</v>
      </c>
      <c r="B81" s="41" t="s">
        <v>59</v>
      </c>
      <c r="C81" s="4" t="s">
        <v>94</v>
      </c>
      <c r="H81" s="4">
        <v>600</v>
      </c>
      <c r="I81" s="4">
        <v>150</v>
      </c>
      <c r="J81" s="1">
        <f>I81-H81</f>
        <v>-450</v>
      </c>
      <c r="K81" s="48">
        <f>I81/H81%-100</f>
        <v>-75</v>
      </c>
    </row>
    <row r="82" spans="1:11" x14ac:dyDescent="0.35">
      <c r="C82" s="4"/>
      <c r="I82" s="4"/>
    </row>
    <row r="83" spans="1:11" x14ac:dyDescent="0.35">
      <c r="A83" s="40">
        <v>35</v>
      </c>
      <c r="B83" s="41" t="s">
        <v>60</v>
      </c>
      <c r="C83" s="4" t="s">
        <v>95</v>
      </c>
      <c r="H83" s="4">
        <v>15000</v>
      </c>
      <c r="I83" s="4">
        <v>15000</v>
      </c>
      <c r="J83" s="1">
        <f>I83-H83</f>
        <v>0</v>
      </c>
      <c r="K83" s="48">
        <f>I83/H83%-100</f>
        <v>0</v>
      </c>
    </row>
    <row r="84" spans="1:11" x14ac:dyDescent="0.35">
      <c r="C84" s="4"/>
      <c r="I84" s="4"/>
    </row>
    <row r="85" spans="1:11" x14ac:dyDescent="0.35">
      <c r="A85" s="40">
        <v>36</v>
      </c>
      <c r="B85" s="41" t="s">
        <v>61</v>
      </c>
      <c r="C85" s="4" t="s">
        <v>62</v>
      </c>
      <c r="H85" s="4">
        <v>50</v>
      </c>
      <c r="I85" s="4">
        <v>0</v>
      </c>
      <c r="J85" s="1">
        <f>I85-H85</f>
        <v>-50</v>
      </c>
      <c r="K85" s="48">
        <f>I85/H85%-100</f>
        <v>-100</v>
      </c>
    </row>
    <row r="86" spans="1:11" x14ac:dyDescent="0.35">
      <c r="C86" s="4"/>
      <c r="I86" s="4"/>
    </row>
    <row r="87" spans="1:11" x14ac:dyDescent="0.35">
      <c r="A87" s="40">
        <v>37</v>
      </c>
      <c r="B87" s="41" t="s">
        <v>63</v>
      </c>
      <c r="C87" s="4" t="s">
        <v>64</v>
      </c>
      <c r="H87" s="4">
        <v>46142</v>
      </c>
      <c r="I87" s="4">
        <v>54290.04</v>
      </c>
      <c r="J87" s="1">
        <f>I87-H87</f>
        <v>8148.0400000000009</v>
      </c>
      <c r="K87" s="48">
        <f>I87/H87%-100</f>
        <v>17.658619045555028</v>
      </c>
    </row>
    <row r="88" spans="1:11" x14ac:dyDescent="0.35">
      <c r="C88" s="4"/>
      <c r="I88" s="4"/>
    </row>
    <row r="89" spans="1:11" x14ac:dyDescent="0.35">
      <c r="A89" s="40">
        <v>38</v>
      </c>
      <c r="B89" s="41" t="s">
        <v>65</v>
      </c>
      <c r="C89" s="4" t="s">
        <v>96</v>
      </c>
      <c r="H89" s="4">
        <v>500</v>
      </c>
      <c r="I89" s="4">
        <v>500</v>
      </c>
      <c r="J89" s="1">
        <f>I89-H89</f>
        <v>0</v>
      </c>
      <c r="K89" s="48">
        <f>I89/H89%-100</f>
        <v>0</v>
      </c>
    </row>
    <row r="90" spans="1:11" x14ac:dyDescent="0.35">
      <c r="C90" s="4"/>
      <c r="I90" s="4"/>
    </row>
    <row r="91" spans="1:11" x14ac:dyDescent="0.35">
      <c r="A91" s="40">
        <v>39</v>
      </c>
      <c r="B91" s="41" t="s">
        <v>66</v>
      </c>
      <c r="C91" s="4" t="s">
        <v>67</v>
      </c>
      <c r="H91" s="4">
        <v>1137.8</v>
      </c>
      <c r="I91" s="4">
        <v>1137.8</v>
      </c>
      <c r="J91" s="1">
        <f>I91-H91</f>
        <v>0</v>
      </c>
      <c r="K91" s="48">
        <f>I91/H91%-100</f>
        <v>0</v>
      </c>
    </row>
    <row r="92" spans="1:11" x14ac:dyDescent="0.35">
      <c r="C92" s="4"/>
      <c r="I92" s="4"/>
    </row>
    <row r="93" spans="1:11" x14ac:dyDescent="0.35">
      <c r="A93" s="40">
        <v>40</v>
      </c>
      <c r="B93" s="41" t="s">
        <v>68</v>
      </c>
      <c r="C93" s="4" t="s">
        <v>69</v>
      </c>
      <c r="H93" s="4">
        <v>250</v>
      </c>
      <c r="I93" s="4">
        <v>250</v>
      </c>
      <c r="J93" s="1">
        <f>I93-H93</f>
        <v>0</v>
      </c>
      <c r="K93" s="48">
        <f>I93/H93%-100</f>
        <v>0</v>
      </c>
    </row>
    <row r="94" spans="1:11" x14ac:dyDescent="0.35">
      <c r="C94" s="4"/>
      <c r="I94" s="4"/>
    </row>
    <row r="95" spans="1:11" x14ac:dyDescent="0.35">
      <c r="A95" s="40">
        <v>41</v>
      </c>
      <c r="B95" s="41" t="s">
        <v>70</v>
      </c>
      <c r="C95" s="4" t="s">
        <v>71</v>
      </c>
      <c r="H95" s="4">
        <v>81064.800000000003</v>
      </c>
      <c r="I95" s="4">
        <v>85000</v>
      </c>
      <c r="J95" s="1">
        <f>I95-H95</f>
        <v>3935.1999999999971</v>
      </c>
      <c r="K95" s="48">
        <f>I95/H95%-100</f>
        <v>4.854388094462692</v>
      </c>
    </row>
    <row r="96" spans="1:11" x14ac:dyDescent="0.35">
      <c r="C96" s="4"/>
      <c r="I96" s="4"/>
    </row>
    <row r="97" spans="1:11" x14ac:dyDescent="0.35">
      <c r="A97" s="40">
        <v>42</v>
      </c>
      <c r="B97" s="41" t="s">
        <v>72</v>
      </c>
      <c r="C97" s="4" t="s">
        <v>115</v>
      </c>
      <c r="H97" s="4">
        <v>0</v>
      </c>
      <c r="I97" s="4">
        <v>0</v>
      </c>
      <c r="J97" s="1">
        <f>I97-H97</f>
        <v>0</v>
      </c>
      <c r="K97" s="48"/>
    </row>
    <row r="98" spans="1:11" x14ac:dyDescent="0.35">
      <c r="C98" s="4"/>
      <c r="I98" s="4"/>
    </row>
    <row r="99" spans="1:11" x14ac:dyDescent="0.35">
      <c r="C99" s="4"/>
      <c r="I99" s="4"/>
    </row>
    <row r="100" spans="1:11" x14ac:dyDescent="0.35">
      <c r="A100" s="40">
        <v>43</v>
      </c>
      <c r="B100" s="41" t="s">
        <v>73</v>
      </c>
      <c r="C100" s="4" t="s">
        <v>136</v>
      </c>
      <c r="H100" s="4">
        <v>15000</v>
      </c>
      <c r="I100" s="4">
        <v>15000</v>
      </c>
      <c r="J100" s="1">
        <f>I100-H100</f>
        <v>0</v>
      </c>
      <c r="K100" s="48">
        <f>I100/H100%-100</f>
        <v>0</v>
      </c>
    </row>
    <row r="101" spans="1:11" x14ac:dyDescent="0.35">
      <c r="C101" s="4"/>
      <c r="I101" s="4"/>
    </row>
    <row r="102" spans="1:11" x14ac:dyDescent="0.35">
      <c r="C102" s="4"/>
      <c r="I102" s="4"/>
    </row>
    <row r="103" spans="1:11" x14ac:dyDescent="0.35">
      <c r="A103" s="40">
        <v>44</v>
      </c>
      <c r="B103" s="41" t="s">
        <v>74</v>
      </c>
      <c r="C103" s="4" t="s">
        <v>75</v>
      </c>
      <c r="H103" s="4">
        <v>4000</v>
      </c>
      <c r="I103" s="38">
        <v>4000</v>
      </c>
      <c r="J103" s="1">
        <f>I103-H103</f>
        <v>0</v>
      </c>
      <c r="K103" s="48">
        <f>I103/H103%-100</f>
        <v>0</v>
      </c>
    </row>
    <row r="104" spans="1:11" x14ac:dyDescent="0.35">
      <c r="C104" s="4"/>
      <c r="I104" s="4"/>
    </row>
    <row r="105" spans="1:11" x14ac:dyDescent="0.35">
      <c r="C105" s="4"/>
      <c r="I105" s="4"/>
    </row>
    <row r="106" spans="1:11" x14ac:dyDescent="0.35">
      <c r="A106" s="40">
        <v>45</v>
      </c>
      <c r="B106" s="41" t="s">
        <v>76</v>
      </c>
      <c r="C106" s="4" t="s">
        <v>77</v>
      </c>
      <c r="H106" s="4">
        <v>39600</v>
      </c>
      <c r="I106" s="4">
        <v>39600</v>
      </c>
      <c r="J106" s="1">
        <f>I106-H106</f>
        <v>0</v>
      </c>
      <c r="K106" s="48">
        <f>I106/H106%-100</f>
        <v>0</v>
      </c>
    </row>
    <row r="107" spans="1:11" x14ac:dyDescent="0.35">
      <c r="C107" s="4"/>
      <c r="I107" s="4"/>
    </row>
    <row r="108" spans="1:11" x14ac:dyDescent="0.35">
      <c r="C108" s="4"/>
      <c r="I108" s="4"/>
    </row>
    <row r="109" spans="1:11" ht="15" x14ac:dyDescent="0.35">
      <c r="C109" s="58" t="s">
        <v>132</v>
      </c>
      <c r="D109" s="5"/>
      <c r="E109" s="56"/>
      <c r="F109" s="56"/>
      <c r="G109" s="56"/>
      <c r="H109" s="5">
        <f>SUM(H4:H107)</f>
        <v>800917.60000000009</v>
      </c>
      <c r="I109" s="5" t="e">
        <f>SUM(I4:I107)</f>
        <v>#REF!</v>
      </c>
      <c r="J109" s="56" t="e">
        <f>I109-H109</f>
        <v>#REF!</v>
      </c>
      <c r="K109" s="57" t="e">
        <f>I109/H109%-100</f>
        <v>#REF!</v>
      </c>
    </row>
    <row r="110" spans="1:11" x14ac:dyDescent="0.35">
      <c r="C110" s="4"/>
      <c r="I110" s="4"/>
    </row>
    <row r="111" spans="1:11" ht="14.25" customHeight="1" x14ac:dyDescent="0.4">
      <c r="C111" s="54" t="s">
        <v>78</v>
      </c>
      <c r="I111" s="4"/>
    </row>
    <row r="112" spans="1:11" ht="14.25" customHeight="1" x14ac:dyDescent="0.35">
      <c r="C112" s="4"/>
      <c r="I112" s="4"/>
    </row>
    <row r="113" spans="1:11" ht="14.25" customHeight="1" x14ac:dyDescent="0.35">
      <c r="C113" s="4" t="s">
        <v>98</v>
      </c>
      <c r="I113" s="4"/>
    </row>
    <row r="114" spans="1:11" ht="14.25" customHeight="1" x14ac:dyDescent="0.35">
      <c r="A114" s="40">
        <v>46</v>
      </c>
      <c r="C114" s="4" t="s">
        <v>97</v>
      </c>
      <c r="H114" s="4">
        <v>172500</v>
      </c>
      <c r="I114" s="4" t="e">
        <f>(#REF!*#REF!)+#REF!</f>
        <v>#REF!</v>
      </c>
      <c r="J114" s="1" t="e">
        <f>I114-H114</f>
        <v>#REF!</v>
      </c>
      <c r="K114" s="48" t="e">
        <f>I114/H114%-100</f>
        <v>#REF!</v>
      </c>
    </row>
    <row r="115" spans="1:11" ht="14.25" customHeight="1" x14ac:dyDescent="0.35">
      <c r="C115" s="4"/>
    </row>
    <row r="116" spans="1:11" ht="14.25" customHeight="1" x14ac:dyDescent="0.35">
      <c r="A116" s="40">
        <v>47</v>
      </c>
      <c r="C116" s="4" t="s">
        <v>79</v>
      </c>
      <c r="H116" s="4">
        <v>40532.400000000001</v>
      </c>
      <c r="I116" s="4">
        <v>45000</v>
      </c>
      <c r="J116" s="1">
        <f>I116-H116</f>
        <v>4467.5999999999985</v>
      </c>
      <c r="K116" s="48">
        <f>I116/H116%-100</f>
        <v>11.022293276489918</v>
      </c>
    </row>
    <row r="117" spans="1:11" ht="14.25" customHeight="1" x14ac:dyDescent="0.35">
      <c r="C117" s="4"/>
      <c r="I117" s="4"/>
      <c r="K117" s="48"/>
    </row>
    <row r="118" spans="1:11" ht="14.25" customHeight="1" x14ac:dyDescent="0.35">
      <c r="C118" s="5" t="s">
        <v>130</v>
      </c>
      <c r="D118" s="56"/>
      <c r="E118" s="56"/>
      <c r="F118" s="56"/>
      <c r="G118" s="56"/>
      <c r="H118" s="5">
        <f>SUM(H114:H116)</f>
        <v>213032.4</v>
      </c>
      <c r="I118" s="5" t="e">
        <f>SUM(I114:I116)</f>
        <v>#REF!</v>
      </c>
      <c r="J118" s="5" t="e">
        <f>SUM(J114:J116)</f>
        <v>#REF!</v>
      </c>
      <c r="K118" s="57" t="e">
        <f>I118/H118%-100</f>
        <v>#REF!</v>
      </c>
    </row>
    <row r="119" spans="1:11" ht="14.25" customHeight="1" x14ac:dyDescent="0.35">
      <c r="C119" s="24"/>
      <c r="I119" s="4"/>
      <c r="K119" s="48"/>
    </row>
    <row r="120" spans="1:11" ht="14.25" customHeight="1" x14ac:dyDescent="0.35">
      <c r="C120" s="24"/>
      <c r="I120" s="4"/>
      <c r="K120" s="48"/>
    </row>
    <row r="121" spans="1:11" ht="14.25" customHeight="1" x14ac:dyDescent="0.4">
      <c r="C121" s="54" t="s">
        <v>138</v>
      </c>
      <c r="I121" s="4"/>
      <c r="K121" s="48"/>
    </row>
    <row r="122" spans="1:11" ht="14.25" customHeight="1" x14ac:dyDescent="0.4">
      <c r="C122" s="53"/>
      <c r="I122" s="4"/>
      <c r="K122" s="48"/>
    </row>
    <row r="123" spans="1:11" ht="14.25" customHeight="1" x14ac:dyDescent="0.35">
      <c r="C123" s="4" t="s">
        <v>137</v>
      </c>
      <c r="H123" s="4">
        <v>0</v>
      </c>
      <c r="I123" s="4">
        <v>57750</v>
      </c>
      <c r="J123" s="1">
        <f>I123-H123</f>
        <v>57750</v>
      </c>
      <c r="K123" s="48" t="e">
        <f>I123/H123%-100</f>
        <v>#DIV/0!</v>
      </c>
    </row>
    <row r="124" spans="1:11" ht="14.25" customHeight="1" x14ac:dyDescent="0.35">
      <c r="C124" s="4"/>
      <c r="I124" s="4"/>
      <c r="K124" s="48"/>
    </row>
    <row r="125" spans="1:11" ht="14.25" customHeight="1" x14ac:dyDescent="0.35">
      <c r="A125" s="40">
        <v>48</v>
      </c>
      <c r="C125" s="4" t="s">
        <v>80</v>
      </c>
      <c r="H125" s="4">
        <v>57880</v>
      </c>
      <c r="I125" s="4">
        <v>60000</v>
      </c>
      <c r="J125" s="1">
        <f>I125-H125</f>
        <v>2120</v>
      </c>
      <c r="K125" s="48">
        <f>I125/H125%-100</f>
        <v>3.6627505183137572</v>
      </c>
    </row>
    <row r="126" spans="1:11" ht="14.25" customHeight="1" x14ac:dyDescent="0.35">
      <c r="C126" s="4"/>
      <c r="I126" s="4"/>
    </row>
    <row r="127" spans="1:11" ht="14.25" customHeight="1" x14ac:dyDescent="0.35">
      <c r="C127" s="4"/>
      <c r="H127" s="4">
        <f>H123+H125</f>
        <v>57880</v>
      </c>
      <c r="I127" s="4">
        <f>I123+I125</f>
        <v>117750</v>
      </c>
      <c r="J127" s="4">
        <f>J123+J125</f>
        <v>59870</v>
      </c>
      <c r="K127" s="48">
        <f>I127/H127%-100</f>
        <v>103.43814789219076</v>
      </c>
    </row>
    <row r="128" spans="1:11" ht="14.25" customHeight="1" x14ac:dyDescent="0.35">
      <c r="A128" s="1"/>
      <c r="B128" s="1"/>
      <c r="I128" s="4"/>
      <c r="K128" s="48"/>
    </row>
    <row r="129" spans="1:11" ht="14.25" customHeight="1" x14ac:dyDescent="0.35">
      <c r="A129" s="1"/>
      <c r="B129" s="1"/>
      <c r="C129" s="4"/>
      <c r="I129" s="4"/>
    </row>
    <row r="130" spans="1:11" ht="14.25" customHeight="1" x14ac:dyDescent="0.35">
      <c r="A130" s="1"/>
      <c r="B130" s="1"/>
      <c r="C130" s="5" t="s">
        <v>131</v>
      </c>
      <c r="D130" s="56"/>
      <c r="E130" s="56"/>
      <c r="F130" s="56"/>
      <c r="G130" s="56"/>
      <c r="H130" s="5">
        <f>H109+H118+H127</f>
        <v>1071830</v>
      </c>
      <c r="I130" s="5" t="e">
        <f>I109+I118+I127</f>
        <v>#REF!</v>
      </c>
      <c r="J130" s="5" t="e">
        <f>J109+J118+J127</f>
        <v>#REF!</v>
      </c>
      <c r="K130" s="57" t="e">
        <f>I130/H130%-100</f>
        <v>#REF!</v>
      </c>
    </row>
    <row r="131" spans="1:11" ht="14.25" customHeight="1" x14ac:dyDescent="0.35">
      <c r="A131" s="1"/>
      <c r="B131" s="1"/>
      <c r="C131" s="4"/>
    </row>
    <row r="132" spans="1:11" ht="14.25" customHeight="1" x14ac:dyDescent="0.35">
      <c r="A132" s="1"/>
      <c r="B132" s="1"/>
      <c r="C132" s="4"/>
    </row>
    <row r="133" spans="1:11" ht="14.25" customHeight="1" x14ac:dyDescent="0.35">
      <c r="A133" s="1"/>
      <c r="B133" s="1"/>
      <c r="C133" s="37" t="s">
        <v>124</v>
      </c>
    </row>
    <row r="134" spans="1:11" ht="14.25" customHeight="1" x14ac:dyDescent="0.35">
      <c r="A134" s="1"/>
      <c r="B134" s="1"/>
      <c r="C134" s="4"/>
    </row>
    <row r="135" spans="1:11" ht="14.25" customHeight="1" x14ac:dyDescent="0.35">
      <c r="A135" s="1"/>
      <c r="B135" s="1"/>
      <c r="C135" s="4" t="s">
        <v>125</v>
      </c>
      <c r="I135" s="36">
        <v>14051</v>
      </c>
    </row>
    <row r="136" spans="1:11" ht="14.25" customHeight="1" x14ac:dyDescent="0.35">
      <c r="A136" s="1"/>
      <c r="B136" s="1"/>
      <c r="C136" s="4"/>
      <c r="I136" s="36"/>
    </row>
    <row r="137" spans="1:11" ht="14.25" customHeight="1" x14ac:dyDescent="0.35">
      <c r="A137" s="1"/>
      <c r="B137" s="1"/>
      <c r="C137" s="4" t="s">
        <v>126</v>
      </c>
      <c r="I137" s="38">
        <v>85000</v>
      </c>
    </row>
    <row r="138" spans="1:11" ht="14.25" customHeight="1" x14ac:dyDescent="0.35">
      <c r="A138" s="1"/>
      <c r="B138" s="1"/>
      <c r="C138" s="4"/>
      <c r="I138" s="36"/>
    </row>
    <row r="139" spans="1:11" ht="14.25" customHeight="1" x14ac:dyDescent="0.35">
      <c r="A139" s="1"/>
      <c r="B139" s="1"/>
      <c r="C139" s="4" t="s">
        <v>133</v>
      </c>
      <c r="I139" s="38" t="e">
        <f>I130-I135-I137</f>
        <v>#REF!</v>
      </c>
      <c r="J139" s="1" t="e">
        <f>I139-H130</f>
        <v>#REF!</v>
      </c>
      <c r="K139" s="48" t="e">
        <f>I139/H130%-100</f>
        <v>#REF!</v>
      </c>
    </row>
    <row r="140" spans="1:11" ht="14.25" customHeight="1" x14ac:dyDescent="0.35">
      <c r="A140" s="1"/>
      <c r="B140" s="1"/>
      <c r="C140" s="4"/>
    </row>
    <row r="141" spans="1:11" ht="14.25" customHeight="1" x14ac:dyDescent="0.35">
      <c r="A141" s="1"/>
      <c r="B141" s="1"/>
      <c r="C141" s="4"/>
    </row>
    <row r="142" spans="1:11" ht="14.25" customHeight="1" x14ac:dyDescent="0.35">
      <c r="A142" s="1"/>
      <c r="B142" s="1"/>
      <c r="C142" s="59" t="s">
        <v>127</v>
      </c>
      <c r="D142" s="55"/>
      <c r="E142" s="55"/>
      <c r="F142" s="55"/>
      <c r="G142" s="55"/>
      <c r="H142" s="60"/>
      <c r="I142" s="59" t="e">
        <f>SUM(I135:I141)</f>
        <v>#REF!</v>
      </c>
    </row>
    <row r="143" spans="1:11" ht="14.25" customHeight="1" x14ac:dyDescent="0.35">
      <c r="A143" s="1"/>
      <c r="B143" s="1"/>
    </row>
    <row r="144" spans="1:11" ht="14.25" customHeight="1" x14ac:dyDescent="0.35">
      <c r="A144" s="1"/>
      <c r="B144" s="1"/>
    </row>
    <row r="145" spans="1:10" ht="14.25" customHeight="1" x14ac:dyDescent="0.35">
      <c r="A145" s="1"/>
      <c r="B145" s="1"/>
    </row>
    <row r="146" spans="1:10" ht="14.25" customHeight="1" x14ac:dyDescent="0.35">
      <c r="A146" s="1"/>
      <c r="B146" s="1"/>
    </row>
    <row r="147" spans="1:10" ht="15" x14ac:dyDescent="0.4">
      <c r="A147" s="1"/>
      <c r="B147" s="1"/>
      <c r="C147" s="54"/>
    </row>
    <row r="148" spans="1:10" x14ac:dyDescent="0.35">
      <c r="A148" s="1"/>
      <c r="B148" s="1"/>
    </row>
    <row r="149" spans="1:10" x14ac:dyDescent="0.35">
      <c r="A149" s="1"/>
      <c r="B149" s="1"/>
      <c r="C149" s="4"/>
      <c r="I149" s="4"/>
    </row>
    <row r="150" spans="1:10" x14ac:dyDescent="0.35">
      <c r="A150" s="1"/>
      <c r="B150" s="1"/>
    </row>
    <row r="151" spans="1:10" x14ac:dyDescent="0.35">
      <c r="A151" s="1"/>
      <c r="B151" s="1"/>
    </row>
    <row r="152" spans="1:10" x14ac:dyDescent="0.35">
      <c r="A152" s="1"/>
      <c r="B152" s="1"/>
    </row>
    <row r="153" spans="1:10" x14ac:dyDescent="0.35">
      <c r="A153" s="1"/>
      <c r="B153" s="1"/>
      <c r="C153" s="4"/>
      <c r="I153" s="4"/>
    </row>
    <row r="154" spans="1:10" x14ac:dyDescent="0.35">
      <c r="A154" s="1"/>
      <c r="B154" s="1"/>
      <c r="I154" s="35"/>
    </row>
    <row r="157" spans="1:10" x14ac:dyDescent="0.35">
      <c r="I157" s="36"/>
      <c r="J157" s="36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2"/>
  <sheetViews>
    <sheetView topLeftCell="B3" workbookViewId="0">
      <selection activeCell="J16" sqref="J16"/>
    </sheetView>
  </sheetViews>
  <sheetFormatPr defaultColWidth="9.125" defaultRowHeight="13.5" x14ac:dyDescent="0.35"/>
  <cols>
    <col min="1" max="1" width="12.375" style="1" customWidth="1"/>
    <col min="2" max="2" width="40.5" style="1" customWidth="1"/>
    <col min="3" max="3" width="2.625" style="1" hidden="1" customWidth="1"/>
    <col min="4" max="4" width="14.625" style="1" hidden="1" customWidth="1"/>
    <col min="5" max="5" width="2.625" style="1" hidden="1" customWidth="1"/>
    <col min="6" max="6" width="24.625" style="1" hidden="1" customWidth="1"/>
    <col min="7" max="7" width="18.625" style="4" customWidth="1"/>
    <col min="8" max="8" width="3.875" style="4" customWidth="1"/>
    <col min="9" max="9" width="44.375" style="4" customWidth="1"/>
    <col min="10" max="10" width="16.625" style="1" customWidth="1"/>
    <col min="11" max="11" width="26" style="1" customWidth="1"/>
    <col min="12" max="16384" width="9.125" style="1"/>
  </cols>
  <sheetData>
    <row r="1" spans="1:12" ht="32.25" x14ac:dyDescent="0.35">
      <c r="B1" s="63" t="s">
        <v>107</v>
      </c>
      <c r="C1" s="63"/>
      <c r="D1" s="63"/>
      <c r="E1" s="63"/>
      <c r="F1" s="63"/>
      <c r="G1" s="63"/>
      <c r="H1" s="63"/>
      <c r="I1" s="64"/>
      <c r="J1" s="6"/>
      <c r="K1" s="25"/>
    </row>
    <row r="2" spans="1:12" ht="17.25" x14ac:dyDescent="0.45">
      <c r="A2" s="7"/>
      <c r="B2" s="7"/>
      <c r="C2" s="7"/>
      <c r="D2" s="8" t="s">
        <v>0</v>
      </c>
      <c r="E2" s="9"/>
      <c r="F2" s="8" t="s">
        <v>1</v>
      </c>
      <c r="G2" s="10" t="s">
        <v>81</v>
      </c>
      <c r="H2" s="11"/>
      <c r="I2" s="12" t="s">
        <v>86</v>
      </c>
      <c r="J2" s="13" t="s">
        <v>106</v>
      </c>
      <c r="K2" s="24" t="s">
        <v>117</v>
      </c>
      <c r="L2" s="7"/>
    </row>
    <row r="3" spans="1:12" ht="17.25" x14ac:dyDescent="0.45">
      <c r="A3" s="7"/>
      <c r="B3" s="7"/>
      <c r="C3" s="9"/>
      <c r="D3" s="8" t="s">
        <v>2</v>
      </c>
      <c r="E3" s="9"/>
      <c r="F3" s="8" t="s">
        <v>3</v>
      </c>
      <c r="G3" s="10" t="s">
        <v>88</v>
      </c>
      <c r="H3" s="11"/>
      <c r="I3" s="12" t="s">
        <v>85</v>
      </c>
      <c r="J3" s="13"/>
      <c r="K3" s="7"/>
      <c r="L3" s="7"/>
    </row>
    <row r="4" spans="1:12" ht="17.25" x14ac:dyDescent="0.45">
      <c r="A4" s="7"/>
      <c r="B4" s="7"/>
      <c r="C4" s="9"/>
      <c r="D4" s="8" t="s">
        <v>108</v>
      </c>
      <c r="E4" s="9"/>
      <c r="F4" s="8" t="s">
        <v>109</v>
      </c>
      <c r="G4" s="10"/>
      <c r="H4" s="11"/>
      <c r="I4" s="12"/>
      <c r="J4" s="15"/>
      <c r="K4" s="7"/>
      <c r="L4" s="7"/>
    </row>
    <row r="5" spans="1:12" ht="17.25" x14ac:dyDescent="0.45">
      <c r="A5" s="7"/>
      <c r="B5" s="23" t="s">
        <v>110</v>
      </c>
      <c r="C5" s="9"/>
      <c r="D5" s="8" t="s">
        <v>111</v>
      </c>
      <c r="E5" s="9"/>
      <c r="F5" s="16"/>
      <c r="G5" s="27">
        <v>25000</v>
      </c>
      <c r="H5" s="11"/>
      <c r="I5" s="14" t="s">
        <v>112</v>
      </c>
      <c r="J5" s="28">
        <v>25000</v>
      </c>
      <c r="K5" s="7"/>
      <c r="L5" s="7"/>
    </row>
    <row r="6" spans="1:12" ht="17.25" x14ac:dyDescent="0.45">
      <c r="A6" s="7"/>
      <c r="B6" s="19" t="s">
        <v>114</v>
      </c>
      <c r="C6" s="7"/>
      <c r="D6" s="16"/>
      <c r="E6" s="7"/>
      <c r="F6" s="16"/>
      <c r="G6" s="28">
        <v>12854</v>
      </c>
      <c r="H6" s="18"/>
      <c r="I6" s="7" t="s">
        <v>119</v>
      </c>
      <c r="J6" s="28">
        <v>14986</v>
      </c>
      <c r="K6" s="7"/>
      <c r="L6" s="7"/>
    </row>
    <row r="7" spans="1:12" ht="17.25" x14ac:dyDescent="0.45">
      <c r="A7" s="7"/>
      <c r="B7" s="19" t="s">
        <v>118</v>
      </c>
      <c r="C7" s="7"/>
      <c r="D7" s="16"/>
      <c r="E7" s="7"/>
      <c r="F7" s="16"/>
      <c r="G7" s="28">
        <v>39960</v>
      </c>
      <c r="H7" s="18"/>
      <c r="I7" s="7" t="s">
        <v>120</v>
      </c>
      <c r="J7" s="28">
        <v>34020</v>
      </c>
      <c r="K7" s="7"/>
      <c r="L7" s="7"/>
    </row>
    <row r="8" spans="1:12" ht="17.25" x14ac:dyDescent="0.45">
      <c r="A8" s="7"/>
      <c r="B8" s="19"/>
      <c r="C8" s="7"/>
      <c r="D8" s="16"/>
      <c r="E8" s="7"/>
      <c r="F8" s="16"/>
      <c r="G8" s="28"/>
      <c r="H8" s="18"/>
      <c r="I8" s="7" t="s">
        <v>125</v>
      </c>
      <c r="J8" s="28">
        <v>9051</v>
      </c>
      <c r="K8" s="7"/>
      <c r="L8" s="7"/>
    </row>
    <row r="9" spans="1:12" ht="17.25" x14ac:dyDescent="0.45">
      <c r="A9" s="7"/>
      <c r="B9" s="17" t="s">
        <v>116</v>
      </c>
      <c r="C9" s="7"/>
      <c r="D9" s="16"/>
      <c r="E9" s="7"/>
      <c r="F9" s="16"/>
      <c r="G9" s="29">
        <f>SUM(G5:G7)</f>
        <v>77814</v>
      </c>
      <c r="H9" s="18"/>
      <c r="I9" s="14" t="s">
        <v>116</v>
      </c>
      <c r="J9" s="29">
        <f>SUM(J5:J8)</f>
        <v>83057</v>
      </c>
      <c r="K9" s="7"/>
      <c r="L9" s="7"/>
    </row>
    <row r="10" spans="1:12" ht="17.25" x14ac:dyDescent="0.45">
      <c r="A10" s="7"/>
      <c r="B10" s="17"/>
      <c r="C10" s="7"/>
      <c r="D10" s="16"/>
      <c r="E10" s="7"/>
      <c r="F10" s="16"/>
      <c r="G10" s="29"/>
      <c r="H10" s="18"/>
      <c r="I10" s="14"/>
      <c r="J10" s="28"/>
      <c r="K10" s="7"/>
      <c r="L10" s="7"/>
    </row>
    <row r="11" spans="1:12" ht="17.25" x14ac:dyDescent="0.45">
      <c r="A11" s="7"/>
      <c r="B11" s="17"/>
      <c r="C11" s="7"/>
      <c r="D11" s="16"/>
      <c r="E11" s="7"/>
      <c r="F11" s="16"/>
      <c r="G11" s="29"/>
      <c r="H11" s="18"/>
      <c r="I11" s="14"/>
      <c r="J11" s="28"/>
      <c r="K11" s="28"/>
      <c r="L11" s="7"/>
    </row>
    <row r="12" spans="1:12" ht="17.649999999999999" x14ac:dyDescent="0.5">
      <c r="A12" s="7"/>
      <c r="B12" s="17" t="s">
        <v>122</v>
      </c>
      <c r="C12" s="7"/>
      <c r="D12" s="16"/>
      <c r="E12" s="7"/>
      <c r="F12" s="16"/>
      <c r="G12" s="28">
        <v>18102</v>
      </c>
      <c r="H12" s="18"/>
      <c r="I12" s="26" t="s">
        <v>134</v>
      </c>
      <c r="J12" s="29">
        <f>(J19*K19)+(J20*K20)</f>
        <v>45617.04</v>
      </c>
      <c r="K12" s="31">
        <f>J12-G12</f>
        <v>27515.040000000001</v>
      </c>
      <c r="L12" s="7"/>
    </row>
    <row r="13" spans="1:12" ht="17.649999999999999" x14ac:dyDescent="0.5">
      <c r="A13" s="7"/>
      <c r="B13" s="19"/>
      <c r="C13" s="7"/>
      <c r="D13" s="16"/>
      <c r="E13" s="7"/>
      <c r="F13" s="16"/>
      <c r="G13" s="29"/>
      <c r="H13" s="18"/>
      <c r="I13" s="22"/>
      <c r="J13" s="34"/>
      <c r="K13" s="32"/>
      <c r="L13" s="7"/>
    </row>
    <row r="14" spans="1:12" ht="17.649999999999999" x14ac:dyDescent="0.5">
      <c r="A14" s="7"/>
      <c r="B14" s="14" t="s">
        <v>121</v>
      </c>
      <c r="C14" s="7"/>
      <c r="D14" s="16"/>
      <c r="E14" s="7"/>
      <c r="F14" s="16"/>
      <c r="G14" s="28">
        <v>44726</v>
      </c>
      <c r="H14" s="18"/>
      <c r="I14" s="14" t="s">
        <v>121</v>
      </c>
      <c r="J14" s="29">
        <v>49091.360000000001</v>
      </c>
      <c r="K14" s="31">
        <f>J14-G14</f>
        <v>4365.3600000000006</v>
      </c>
      <c r="L14" s="7"/>
    </row>
    <row r="15" spans="1:12" ht="17.649999999999999" x14ac:dyDescent="0.5">
      <c r="A15" s="7"/>
      <c r="B15" s="14"/>
      <c r="C15" s="7"/>
      <c r="D15" s="16"/>
      <c r="E15" s="7"/>
      <c r="F15" s="16"/>
      <c r="G15" s="28"/>
      <c r="H15" s="18"/>
      <c r="I15" s="14"/>
      <c r="J15" s="29"/>
      <c r="K15" s="31"/>
      <c r="L15" s="7"/>
    </row>
    <row r="16" spans="1:12" ht="21" x14ac:dyDescent="0.65">
      <c r="A16" s="7"/>
      <c r="B16" s="17" t="s">
        <v>113</v>
      </c>
      <c r="C16" s="7"/>
      <c r="D16" s="16"/>
      <c r="E16" s="7"/>
      <c r="F16" s="16"/>
      <c r="G16" s="29">
        <f>SUM(G11:G15)</f>
        <v>62828</v>
      </c>
      <c r="H16" s="18"/>
      <c r="I16" s="14" t="s">
        <v>113</v>
      </c>
      <c r="J16" s="30">
        <f>SUM(J12:J15)</f>
        <v>94708.4</v>
      </c>
      <c r="K16" s="33">
        <f>J16-G16</f>
        <v>31880.399999999994</v>
      </c>
      <c r="L16" s="7"/>
    </row>
    <row r="17" spans="1:12" ht="17.25" x14ac:dyDescent="0.45">
      <c r="A17" s="7"/>
      <c r="B17" s="7"/>
      <c r="C17" s="7"/>
      <c r="D17" s="16"/>
      <c r="E17" s="7"/>
      <c r="F17" s="16"/>
      <c r="G17" s="14"/>
      <c r="H17" s="18"/>
      <c r="I17" s="14"/>
      <c r="J17" s="28"/>
      <c r="K17" s="28"/>
      <c r="L17" s="7"/>
    </row>
    <row r="18" spans="1:12" ht="17.25" x14ac:dyDescent="0.45">
      <c r="A18" s="7"/>
      <c r="B18" s="20"/>
      <c r="C18" s="7"/>
      <c r="D18" s="16"/>
      <c r="E18" s="7"/>
      <c r="F18" s="16"/>
      <c r="G18" s="14"/>
      <c r="H18" s="18"/>
      <c r="I18" s="14"/>
      <c r="J18" s="7"/>
      <c r="K18" s="7"/>
      <c r="L18" s="7"/>
    </row>
    <row r="19" spans="1:12" ht="17.25" x14ac:dyDescent="0.45">
      <c r="A19" s="7"/>
      <c r="B19" s="7"/>
      <c r="C19" s="7"/>
      <c r="D19" s="16"/>
      <c r="E19" s="7"/>
      <c r="F19" s="16"/>
      <c r="G19" s="14"/>
      <c r="H19" s="18"/>
      <c r="I19" s="14" t="s">
        <v>135</v>
      </c>
      <c r="J19" s="7">
        <v>1</v>
      </c>
      <c r="K19" s="7">
        <v>18464.04</v>
      </c>
      <c r="L19" s="7"/>
    </row>
    <row r="20" spans="1:12" ht="17.25" x14ac:dyDescent="0.45">
      <c r="A20" s="7"/>
      <c r="B20" s="7"/>
      <c r="C20" s="7"/>
      <c r="D20" s="16"/>
      <c r="E20" s="7"/>
      <c r="F20" s="16"/>
      <c r="G20" s="14"/>
      <c r="H20" s="18"/>
      <c r="I20" s="14"/>
      <c r="J20" s="7">
        <v>1.5</v>
      </c>
      <c r="K20" s="7">
        <v>18102</v>
      </c>
      <c r="L20" s="7"/>
    </row>
    <row r="21" spans="1:12" ht="17.25" x14ac:dyDescent="0.45">
      <c r="A21" s="7"/>
      <c r="B21" s="7"/>
      <c r="C21" s="7"/>
      <c r="D21" s="16"/>
      <c r="E21" s="7"/>
      <c r="F21" s="16"/>
      <c r="G21" s="14"/>
      <c r="H21" s="18"/>
      <c r="I21" s="14"/>
      <c r="J21" s="7"/>
      <c r="K21" s="7"/>
      <c r="L21" s="7"/>
    </row>
    <row r="22" spans="1:12" ht="17.25" x14ac:dyDescent="0.45">
      <c r="A22" s="7"/>
      <c r="B22" s="7"/>
      <c r="C22" s="7"/>
      <c r="D22" s="16"/>
      <c r="E22" s="7"/>
      <c r="F22" s="16"/>
      <c r="G22" s="14"/>
      <c r="H22" s="18"/>
      <c r="I22" s="14"/>
      <c r="J22" s="7"/>
      <c r="K22" s="7"/>
      <c r="L22" s="7"/>
    </row>
    <row r="23" spans="1:12" ht="17.25" x14ac:dyDescent="0.45">
      <c r="A23" s="7"/>
      <c r="B23" s="7"/>
      <c r="C23" s="7"/>
      <c r="D23" s="16"/>
      <c r="E23" s="7"/>
      <c r="F23" s="16"/>
      <c r="G23" s="14"/>
      <c r="H23" s="18"/>
      <c r="I23" s="14"/>
      <c r="J23" s="7"/>
      <c r="K23" s="7"/>
      <c r="L23" s="7"/>
    </row>
    <row r="24" spans="1:12" ht="17.25" x14ac:dyDescent="0.45">
      <c r="A24" s="7"/>
      <c r="B24" s="7"/>
      <c r="C24" s="7"/>
      <c r="D24" s="16"/>
      <c r="E24" s="7"/>
      <c r="F24" s="16"/>
      <c r="G24" s="14"/>
      <c r="H24" s="18"/>
      <c r="I24" s="14"/>
      <c r="J24" s="7"/>
      <c r="K24" s="7"/>
      <c r="L24" s="7"/>
    </row>
    <row r="25" spans="1:12" ht="17.25" x14ac:dyDescent="0.45">
      <c r="A25" s="7"/>
      <c r="B25" s="7"/>
      <c r="C25" s="7"/>
      <c r="D25" s="16"/>
      <c r="E25" s="7"/>
      <c r="F25" s="16"/>
      <c r="G25" s="14"/>
      <c r="H25" s="18"/>
      <c r="I25" s="14"/>
      <c r="J25" s="7"/>
      <c r="K25" s="7"/>
      <c r="L25" s="7"/>
    </row>
    <row r="26" spans="1:12" ht="17.25" x14ac:dyDescent="0.45">
      <c r="A26" s="7"/>
      <c r="B26" s="14"/>
      <c r="C26" s="7"/>
      <c r="D26" s="16"/>
      <c r="E26" s="7"/>
      <c r="F26" s="16"/>
      <c r="G26" s="14"/>
      <c r="H26" s="18"/>
      <c r="I26" s="14"/>
      <c r="J26" s="7"/>
      <c r="K26" s="7"/>
      <c r="L26" s="7"/>
    </row>
    <row r="27" spans="1:12" ht="17.25" x14ac:dyDescent="0.45">
      <c r="A27" s="7"/>
      <c r="B27" s="7"/>
      <c r="C27" s="7"/>
      <c r="D27" s="16"/>
      <c r="E27" s="7"/>
      <c r="F27" s="16"/>
      <c r="G27" s="14"/>
      <c r="H27" s="18"/>
      <c r="I27" s="14"/>
      <c r="J27" s="7"/>
      <c r="K27" s="7"/>
      <c r="L27" s="7"/>
    </row>
    <row r="28" spans="1:12" ht="17.25" x14ac:dyDescent="0.45">
      <c r="A28" s="7"/>
      <c r="B28" s="7"/>
      <c r="C28" s="7"/>
      <c r="D28" s="16"/>
      <c r="E28" s="7"/>
      <c r="F28" s="16"/>
      <c r="G28" s="14"/>
      <c r="H28" s="18"/>
      <c r="I28" s="14"/>
      <c r="J28" s="7"/>
      <c r="K28" s="7"/>
      <c r="L28" s="7"/>
    </row>
    <row r="29" spans="1:12" ht="17.25" x14ac:dyDescent="0.45">
      <c r="A29" s="7"/>
      <c r="B29" s="7"/>
      <c r="C29" s="7"/>
      <c r="D29" s="16"/>
      <c r="E29" s="7"/>
      <c r="F29" s="16"/>
      <c r="G29" s="14"/>
      <c r="H29" s="18"/>
      <c r="I29" s="14"/>
      <c r="J29" s="7"/>
      <c r="K29" s="7"/>
      <c r="L29" s="7"/>
    </row>
    <row r="30" spans="1:12" ht="17.25" x14ac:dyDescent="0.45">
      <c r="A30" s="7"/>
      <c r="B30" s="7"/>
      <c r="C30" s="7"/>
      <c r="D30" s="16"/>
      <c r="E30" s="7"/>
      <c r="F30" s="16"/>
      <c r="G30" s="14"/>
      <c r="H30" s="18"/>
      <c r="I30" s="14"/>
      <c r="J30" s="7"/>
      <c r="K30" s="7"/>
      <c r="L30" s="7"/>
    </row>
    <row r="31" spans="1:12" ht="17.25" x14ac:dyDescent="0.45">
      <c r="A31" s="7"/>
      <c r="B31" s="7"/>
      <c r="C31" s="7"/>
      <c r="D31" s="16"/>
      <c r="E31" s="7"/>
      <c r="F31" s="16"/>
      <c r="G31" s="14"/>
      <c r="H31" s="18"/>
      <c r="I31" s="14"/>
      <c r="J31" s="7"/>
      <c r="K31" s="7"/>
      <c r="L31" s="7"/>
    </row>
    <row r="32" spans="1:12" ht="17.25" x14ac:dyDescent="0.45">
      <c r="A32" s="7"/>
      <c r="B32" s="7"/>
      <c r="C32" s="7"/>
      <c r="D32" s="16"/>
      <c r="E32" s="7"/>
      <c r="F32" s="16"/>
      <c r="G32" s="14"/>
      <c r="H32" s="18"/>
      <c r="I32" s="14"/>
      <c r="L32" s="7"/>
    </row>
    <row r="33" spans="4:9" x14ac:dyDescent="0.35">
      <c r="D33" s="2"/>
      <c r="F33" s="2"/>
      <c r="H33" s="3"/>
    </row>
    <row r="34" spans="4:9" x14ac:dyDescent="0.35">
      <c r="D34" s="2"/>
      <c r="F34" s="2"/>
      <c r="H34" s="3"/>
    </row>
    <row r="35" spans="4:9" x14ac:dyDescent="0.35">
      <c r="D35" s="2"/>
      <c r="F35" s="2"/>
      <c r="H35" s="3"/>
      <c r="I35" s="1"/>
    </row>
    <row r="36" spans="4:9" x14ac:dyDescent="0.35">
      <c r="D36" s="2"/>
      <c r="F36" s="2"/>
      <c r="H36" s="3"/>
      <c r="I36" s="1"/>
    </row>
    <row r="37" spans="4:9" x14ac:dyDescent="0.35">
      <c r="D37" s="2"/>
      <c r="F37" s="2"/>
      <c r="H37" s="3"/>
      <c r="I37" s="1"/>
    </row>
    <row r="38" spans="4:9" x14ac:dyDescent="0.35">
      <c r="D38" s="2"/>
      <c r="F38" s="2"/>
      <c r="H38" s="3"/>
      <c r="I38" s="1"/>
    </row>
    <row r="39" spans="4:9" x14ac:dyDescent="0.35">
      <c r="D39" s="2"/>
      <c r="F39" s="2"/>
      <c r="H39" s="3"/>
      <c r="I39" s="1"/>
    </row>
    <row r="40" spans="4:9" x14ac:dyDescent="0.35">
      <c r="D40" s="2"/>
      <c r="F40" s="2"/>
      <c r="H40" s="3"/>
      <c r="I40" s="1"/>
    </row>
    <row r="41" spans="4:9" x14ac:dyDescent="0.35">
      <c r="D41" s="2"/>
      <c r="F41" s="2"/>
      <c r="H41" s="3"/>
      <c r="I41" s="1"/>
    </row>
    <row r="42" spans="4:9" x14ac:dyDescent="0.35">
      <c r="D42" s="2"/>
      <c r="F42" s="2"/>
      <c r="H42" s="3"/>
      <c r="I42" s="1"/>
    </row>
    <row r="43" spans="4:9" x14ac:dyDescent="0.35">
      <c r="D43" s="2"/>
      <c r="F43" s="2"/>
      <c r="H43" s="3"/>
      <c r="I43" s="1"/>
    </row>
    <row r="44" spans="4:9" x14ac:dyDescent="0.35">
      <c r="D44" s="2"/>
      <c r="F44" s="2"/>
      <c r="H44" s="3"/>
      <c r="I44" s="1"/>
    </row>
    <row r="45" spans="4:9" x14ac:dyDescent="0.35">
      <c r="D45" s="2"/>
      <c r="F45" s="2"/>
      <c r="H45" s="3"/>
      <c r="I45" s="1"/>
    </row>
    <row r="46" spans="4:9" x14ac:dyDescent="0.35">
      <c r="D46" s="2"/>
      <c r="F46" s="2"/>
      <c r="H46" s="3"/>
      <c r="I46" s="1"/>
    </row>
    <row r="47" spans="4:9" x14ac:dyDescent="0.35">
      <c r="D47" s="2"/>
      <c r="F47" s="2"/>
      <c r="H47" s="3"/>
      <c r="I47" s="1"/>
    </row>
    <row r="48" spans="4:9" x14ac:dyDescent="0.35">
      <c r="D48" s="2"/>
      <c r="F48" s="2"/>
      <c r="H48" s="3"/>
      <c r="I48" s="1"/>
    </row>
    <row r="49" spans="4:9" x14ac:dyDescent="0.35">
      <c r="D49" s="2"/>
      <c r="F49" s="2"/>
      <c r="H49" s="3"/>
      <c r="I49" s="1"/>
    </row>
    <row r="50" spans="4:9" x14ac:dyDescent="0.35">
      <c r="D50" s="2"/>
      <c r="F50" s="2"/>
      <c r="H50" s="3"/>
      <c r="I50" s="1"/>
    </row>
    <row r="51" spans="4:9" x14ac:dyDescent="0.35">
      <c r="D51" s="2"/>
      <c r="F51" s="2"/>
      <c r="H51" s="3"/>
      <c r="I51" s="1"/>
    </row>
    <row r="52" spans="4:9" x14ac:dyDescent="0.35">
      <c r="D52" s="2"/>
      <c r="F52" s="2"/>
      <c r="H52" s="3"/>
      <c r="I52" s="1"/>
    </row>
    <row r="53" spans="4:9" x14ac:dyDescent="0.35">
      <c r="D53" s="2"/>
      <c r="F53" s="2"/>
      <c r="H53" s="3"/>
      <c r="I53" s="1"/>
    </row>
    <row r="54" spans="4:9" x14ac:dyDescent="0.35">
      <c r="D54" s="2"/>
      <c r="F54" s="2"/>
      <c r="H54" s="3"/>
      <c r="I54" s="1"/>
    </row>
    <row r="55" spans="4:9" x14ac:dyDescent="0.35">
      <c r="D55" s="2"/>
      <c r="F55" s="2"/>
      <c r="H55" s="3"/>
      <c r="I55" s="1"/>
    </row>
    <row r="56" spans="4:9" x14ac:dyDescent="0.35">
      <c r="D56" s="2"/>
      <c r="F56" s="2"/>
      <c r="H56" s="3"/>
      <c r="I56" s="1"/>
    </row>
    <row r="57" spans="4:9" x14ac:dyDescent="0.35">
      <c r="D57" s="2"/>
      <c r="F57" s="2"/>
      <c r="H57" s="3"/>
      <c r="I57" s="1"/>
    </row>
    <row r="58" spans="4:9" x14ac:dyDescent="0.35">
      <c r="D58" s="2"/>
      <c r="F58" s="2"/>
      <c r="H58" s="3"/>
      <c r="I58" s="1"/>
    </row>
    <row r="59" spans="4:9" x14ac:dyDescent="0.35">
      <c r="D59" s="2"/>
      <c r="F59" s="2"/>
      <c r="H59" s="3"/>
      <c r="I59" s="1"/>
    </row>
    <row r="60" spans="4:9" x14ac:dyDescent="0.35">
      <c r="D60" s="2"/>
      <c r="F60" s="2"/>
      <c r="H60" s="3"/>
      <c r="I60" s="1"/>
    </row>
    <row r="61" spans="4:9" x14ac:dyDescent="0.35">
      <c r="D61" s="2"/>
      <c r="F61" s="2"/>
      <c r="H61" s="3"/>
      <c r="I61" s="1"/>
    </row>
    <row r="62" spans="4:9" x14ac:dyDescent="0.35">
      <c r="D62" s="2"/>
      <c r="F62" s="2"/>
      <c r="H62" s="3"/>
      <c r="I62" s="1"/>
    </row>
    <row r="63" spans="4:9" x14ac:dyDescent="0.35">
      <c r="D63" s="2"/>
      <c r="F63" s="2"/>
      <c r="H63" s="3"/>
      <c r="I63" s="1"/>
    </row>
    <row r="64" spans="4:9" x14ac:dyDescent="0.35">
      <c r="D64" s="2"/>
      <c r="F64" s="2"/>
      <c r="H64" s="3"/>
      <c r="I64" s="1"/>
    </row>
    <row r="65" spans="4:9" x14ac:dyDescent="0.35">
      <c r="D65" s="2"/>
      <c r="F65" s="2"/>
      <c r="H65" s="3"/>
      <c r="I65" s="1"/>
    </row>
    <row r="66" spans="4:9" x14ac:dyDescent="0.35">
      <c r="D66" s="2"/>
      <c r="F66" s="2"/>
      <c r="H66" s="3"/>
      <c r="I66" s="1"/>
    </row>
    <row r="67" spans="4:9" x14ac:dyDescent="0.35">
      <c r="D67" s="2"/>
      <c r="F67" s="2"/>
      <c r="H67" s="3"/>
      <c r="I67" s="1"/>
    </row>
    <row r="68" spans="4:9" x14ac:dyDescent="0.35">
      <c r="D68" s="2"/>
      <c r="F68" s="2"/>
      <c r="H68" s="3"/>
      <c r="I68" s="1"/>
    </row>
    <row r="69" spans="4:9" x14ac:dyDescent="0.35">
      <c r="D69" s="2"/>
      <c r="F69" s="2"/>
      <c r="H69" s="3"/>
      <c r="I69" s="1"/>
    </row>
    <row r="70" spans="4:9" x14ac:dyDescent="0.35">
      <c r="D70" s="2"/>
      <c r="F70" s="2"/>
      <c r="H70" s="3"/>
      <c r="I70" s="1"/>
    </row>
    <row r="71" spans="4:9" x14ac:dyDescent="0.35">
      <c r="D71" s="2"/>
      <c r="F71" s="2"/>
      <c r="H71" s="3"/>
      <c r="I71" s="1"/>
    </row>
    <row r="72" spans="4:9" x14ac:dyDescent="0.35">
      <c r="D72" s="2"/>
      <c r="F72" s="2"/>
      <c r="H72" s="3"/>
      <c r="I72" s="1"/>
    </row>
    <row r="73" spans="4:9" x14ac:dyDescent="0.35">
      <c r="D73" s="2"/>
      <c r="F73" s="2"/>
      <c r="H73" s="3"/>
      <c r="I73" s="1"/>
    </row>
    <row r="74" spans="4:9" x14ac:dyDescent="0.35">
      <c r="D74" s="2"/>
      <c r="F74" s="2"/>
      <c r="H74" s="3"/>
      <c r="I74" s="1"/>
    </row>
    <row r="75" spans="4:9" x14ac:dyDescent="0.35">
      <c r="D75" s="2"/>
      <c r="F75" s="2"/>
      <c r="H75" s="3"/>
      <c r="I75" s="1"/>
    </row>
    <row r="76" spans="4:9" x14ac:dyDescent="0.35">
      <c r="D76" s="2"/>
      <c r="F76" s="2"/>
      <c r="H76" s="3"/>
      <c r="I76" s="1"/>
    </row>
    <row r="77" spans="4:9" x14ac:dyDescent="0.35">
      <c r="D77" s="2"/>
      <c r="F77" s="2"/>
      <c r="H77" s="3"/>
      <c r="I77" s="1"/>
    </row>
    <row r="78" spans="4:9" x14ac:dyDescent="0.35">
      <c r="D78" s="2"/>
      <c r="F78" s="2"/>
      <c r="H78" s="3"/>
      <c r="I78" s="1"/>
    </row>
    <row r="79" spans="4:9" x14ac:dyDescent="0.35">
      <c r="D79" s="2"/>
      <c r="F79" s="2"/>
      <c r="H79" s="3"/>
      <c r="I79" s="1"/>
    </row>
    <row r="80" spans="4:9" x14ac:dyDescent="0.35">
      <c r="D80" s="2"/>
      <c r="F80" s="2"/>
      <c r="H80" s="3"/>
      <c r="I80" s="1"/>
    </row>
    <row r="81" spans="4:9" x14ac:dyDescent="0.35">
      <c r="D81" s="2"/>
      <c r="F81" s="2"/>
      <c r="H81" s="3"/>
      <c r="I81" s="1"/>
    </row>
    <row r="82" spans="4:9" x14ac:dyDescent="0.35">
      <c r="D82" s="2"/>
      <c r="F82" s="2"/>
      <c r="H82" s="3"/>
      <c r="I82" s="1"/>
    </row>
    <row r="83" spans="4:9" x14ac:dyDescent="0.35">
      <c r="D83" s="2"/>
      <c r="F83" s="2"/>
      <c r="H83" s="3"/>
      <c r="I83" s="1"/>
    </row>
    <row r="84" spans="4:9" x14ac:dyDescent="0.35">
      <c r="D84" s="2"/>
      <c r="F84" s="2"/>
      <c r="H84" s="3"/>
      <c r="I84" s="1"/>
    </row>
    <row r="85" spans="4:9" x14ac:dyDescent="0.35">
      <c r="D85" s="2"/>
      <c r="F85" s="2"/>
      <c r="H85" s="3"/>
      <c r="I85" s="1"/>
    </row>
    <row r="86" spans="4:9" x14ac:dyDescent="0.35">
      <c r="D86" s="2"/>
      <c r="F86" s="2"/>
      <c r="H86" s="3"/>
      <c r="I86" s="1"/>
    </row>
    <row r="87" spans="4:9" x14ac:dyDescent="0.35">
      <c r="D87" s="2"/>
      <c r="F87" s="2"/>
      <c r="H87" s="3"/>
      <c r="I87" s="1"/>
    </row>
    <row r="88" spans="4:9" x14ac:dyDescent="0.35">
      <c r="D88" s="2"/>
      <c r="F88" s="2"/>
      <c r="H88" s="3"/>
      <c r="I88" s="1"/>
    </row>
    <row r="89" spans="4:9" x14ac:dyDescent="0.35">
      <c r="D89" s="2"/>
      <c r="F89" s="2"/>
      <c r="H89" s="3"/>
      <c r="I89" s="1"/>
    </row>
    <row r="90" spans="4:9" x14ac:dyDescent="0.35">
      <c r="D90" s="2"/>
      <c r="F90" s="2"/>
      <c r="H90" s="3"/>
      <c r="I90" s="1"/>
    </row>
    <row r="91" spans="4:9" x14ac:dyDescent="0.35">
      <c r="D91" s="2"/>
      <c r="F91" s="2"/>
      <c r="H91" s="3"/>
      <c r="I91" s="1"/>
    </row>
    <row r="92" spans="4:9" x14ac:dyDescent="0.35">
      <c r="D92" s="2"/>
      <c r="F92" s="2"/>
      <c r="H92" s="3"/>
      <c r="I92" s="1"/>
    </row>
    <row r="93" spans="4:9" x14ac:dyDescent="0.35">
      <c r="D93" s="2"/>
      <c r="F93" s="2"/>
      <c r="H93" s="3"/>
      <c r="I93" s="1"/>
    </row>
    <row r="94" spans="4:9" x14ac:dyDescent="0.35">
      <c r="D94" s="2"/>
      <c r="F94" s="2"/>
      <c r="H94" s="3"/>
      <c r="I94" s="1"/>
    </row>
    <row r="95" spans="4:9" x14ac:dyDescent="0.35">
      <c r="D95" s="2"/>
      <c r="F95" s="2"/>
      <c r="H95" s="3"/>
      <c r="I95" s="1"/>
    </row>
    <row r="96" spans="4:9" x14ac:dyDescent="0.35">
      <c r="D96" s="2"/>
      <c r="F96" s="2"/>
      <c r="H96" s="3"/>
      <c r="I96" s="1"/>
    </row>
    <row r="97" spans="4:9" x14ac:dyDescent="0.35">
      <c r="D97" s="2"/>
      <c r="F97" s="2"/>
      <c r="H97" s="3"/>
      <c r="I97" s="1"/>
    </row>
    <row r="98" spans="4:9" x14ac:dyDescent="0.35">
      <c r="D98" s="2"/>
      <c r="F98" s="2"/>
      <c r="H98" s="3"/>
      <c r="I98" s="1"/>
    </row>
    <row r="99" spans="4:9" x14ac:dyDescent="0.35">
      <c r="D99" s="2"/>
      <c r="F99" s="2"/>
      <c r="H99" s="3"/>
      <c r="I99" s="1"/>
    </row>
    <row r="100" spans="4:9" x14ac:dyDescent="0.35">
      <c r="D100" s="2"/>
      <c r="F100" s="2"/>
      <c r="H100" s="3"/>
      <c r="I100" s="1"/>
    </row>
    <row r="101" spans="4:9" x14ac:dyDescent="0.35">
      <c r="D101" s="2"/>
      <c r="F101" s="2"/>
      <c r="H101" s="3"/>
      <c r="I101" s="1"/>
    </row>
    <row r="102" spans="4:9" x14ac:dyDescent="0.35">
      <c r="D102" s="2"/>
      <c r="F102" s="2"/>
      <c r="H102" s="3"/>
      <c r="I102" s="1"/>
    </row>
    <row r="103" spans="4:9" x14ac:dyDescent="0.35">
      <c r="D103" s="2"/>
      <c r="F103" s="2"/>
      <c r="H103" s="3"/>
      <c r="I103" s="1"/>
    </row>
    <row r="104" spans="4:9" x14ac:dyDescent="0.35">
      <c r="D104" s="2"/>
      <c r="F104" s="2"/>
      <c r="H104" s="3"/>
      <c r="I104" s="1"/>
    </row>
    <row r="105" spans="4:9" x14ac:dyDescent="0.35">
      <c r="D105" s="2"/>
      <c r="F105" s="2"/>
      <c r="H105" s="3"/>
      <c r="I105" s="1"/>
    </row>
    <row r="106" spans="4:9" x14ac:dyDescent="0.35">
      <c r="D106" s="2"/>
      <c r="F106" s="2"/>
      <c r="H106" s="3"/>
      <c r="I106" s="1"/>
    </row>
    <row r="107" spans="4:9" x14ac:dyDescent="0.35">
      <c r="D107" s="2"/>
      <c r="F107" s="2"/>
      <c r="H107" s="3"/>
      <c r="I107" s="1"/>
    </row>
    <row r="108" spans="4:9" x14ac:dyDescent="0.35">
      <c r="D108" s="2"/>
      <c r="F108" s="2"/>
      <c r="H108" s="3"/>
      <c r="I108" s="1"/>
    </row>
    <row r="109" spans="4:9" x14ac:dyDescent="0.35">
      <c r="D109" s="2"/>
      <c r="F109" s="2"/>
      <c r="H109" s="3"/>
      <c r="I109" s="1"/>
    </row>
    <row r="110" spans="4:9" x14ac:dyDescent="0.35">
      <c r="D110" s="2"/>
      <c r="F110" s="2"/>
      <c r="H110" s="3"/>
      <c r="I110" s="1"/>
    </row>
    <row r="111" spans="4:9" x14ac:dyDescent="0.35">
      <c r="D111" s="2"/>
      <c r="F111" s="2"/>
      <c r="H111" s="3"/>
      <c r="I111" s="1"/>
    </row>
    <row r="112" spans="4:9" x14ac:dyDescent="0.35">
      <c r="D112" s="2"/>
      <c r="F112" s="2"/>
      <c r="H112" s="3"/>
      <c r="I112" s="1"/>
    </row>
    <row r="113" spans="3:9" x14ac:dyDescent="0.35">
      <c r="D113" s="2"/>
      <c r="F113" s="2"/>
      <c r="H113" s="3"/>
      <c r="I113" s="1"/>
    </row>
    <row r="114" spans="3:9" x14ac:dyDescent="0.35">
      <c r="C114" s="4"/>
      <c r="D114" s="2"/>
      <c r="F114" s="2"/>
      <c r="H114" s="3"/>
      <c r="I114" s="1"/>
    </row>
    <row r="115" spans="3:9" x14ac:dyDescent="0.35">
      <c r="C115" s="4"/>
      <c r="D115" s="2"/>
      <c r="F115" s="2"/>
      <c r="H115" s="3"/>
      <c r="I115" s="1"/>
    </row>
    <row r="116" spans="3:9" x14ac:dyDescent="0.35">
      <c r="D116" s="2"/>
      <c r="F116" s="2"/>
      <c r="H116" s="3"/>
      <c r="I116" s="1"/>
    </row>
    <row r="117" spans="3:9" x14ac:dyDescent="0.35">
      <c r="D117" s="2"/>
      <c r="F117" s="2"/>
      <c r="H117" s="3"/>
      <c r="I117" s="1"/>
    </row>
    <row r="118" spans="3:9" x14ac:dyDescent="0.35">
      <c r="D118" s="2"/>
      <c r="F118" s="2"/>
      <c r="H118" s="3"/>
      <c r="I118" s="1"/>
    </row>
    <row r="119" spans="3:9" x14ac:dyDescent="0.35">
      <c r="D119" s="2"/>
      <c r="F119" s="2"/>
      <c r="H119" s="3"/>
      <c r="I119" s="1"/>
    </row>
    <row r="120" spans="3:9" x14ac:dyDescent="0.35">
      <c r="D120" s="2"/>
      <c r="F120" s="2"/>
      <c r="H120" s="3"/>
      <c r="I120" s="1"/>
    </row>
    <row r="121" spans="3:9" x14ac:dyDescent="0.35">
      <c r="D121" s="2"/>
      <c r="F121" s="2"/>
      <c r="H121" s="3"/>
      <c r="I121" s="1"/>
    </row>
    <row r="122" spans="3:9" x14ac:dyDescent="0.35">
      <c r="D122" s="2"/>
      <c r="F122" s="2"/>
      <c r="H122" s="3"/>
      <c r="I122" s="1"/>
    </row>
    <row r="123" spans="3:9" x14ac:dyDescent="0.35">
      <c r="D123" s="2"/>
      <c r="F123" s="2"/>
      <c r="H123" s="3"/>
      <c r="I123" s="1"/>
    </row>
    <row r="124" spans="3:9" x14ac:dyDescent="0.35">
      <c r="D124" s="2"/>
      <c r="F124" s="2"/>
      <c r="H124" s="3"/>
      <c r="I124" s="1"/>
    </row>
    <row r="125" spans="3:9" x14ac:dyDescent="0.35">
      <c r="D125" s="2"/>
      <c r="F125" s="2"/>
      <c r="H125" s="3"/>
      <c r="I125" s="1"/>
    </row>
    <row r="126" spans="3:9" x14ac:dyDescent="0.35">
      <c r="D126" s="2"/>
      <c r="F126" s="2"/>
      <c r="H126" s="3"/>
      <c r="I126" s="1"/>
    </row>
    <row r="127" spans="3:9" x14ac:dyDescent="0.35">
      <c r="D127" s="2"/>
      <c r="F127" s="2"/>
      <c r="H127" s="3"/>
      <c r="I127" s="1"/>
    </row>
    <row r="128" spans="3:9" x14ac:dyDescent="0.35">
      <c r="D128" s="2"/>
      <c r="F128" s="2"/>
      <c r="H128" s="3"/>
      <c r="I128" s="1"/>
    </row>
    <row r="129" spans="4:9" x14ac:dyDescent="0.35">
      <c r="D129" s="2"/>
      <c r="F129" s="2"/>
      <c r="H129" s="3"/>
      <c r="I129" s="1"/>
    </row>
    <row r="130" spans="4:9" x14ac:dyDescent="0.35">
      <c r="D130" s="2"/>
      <c r="F130" s="2"/>
      <c r="H130" s="3"/>
      <c r="I130" s="1"/>
    </row>
    <row r="131" spans="4:9" x14ac:dyDescent="0.35">
      <c r="D131" s="2"/>
      <c r="F131" s="2"/>
      <c r="H131" s="3"/>
      <c r="I131" s="1"/>
    </row>
    <row r="132" spans="4:9" x14ac:dyDescent="0.35">
      <c r="D132" s="2"/>
      <c r="F132" s="2"/>
      <c r="H132" s="3"/>
      <c r="I132" s="1"/>
    </row>
    <row r="133" spans="4:9" x14ac:dyDescent="0.35">
      <c r="D133" s="2"/>
      <c r="F133" s="2"/>
      <c r="H133" s="3"/>
      <c r="I133" s="1"/>
    </row>
    <row r="134" spans="4:9" x14ac:dyDescent="0.35">
      <c r="D134" s="21" t="e">
        <f>#REF!</f>
        <v>#REF!</v>
      </c>
      <c r="F134" s="2"/>
      <c r="H134" s="3"/>
      <c r="I134" s="1"/>
    </row>
    <row r="135" spans="4:9" x14ac:dyDescent="0.35">
      <c r="D135" s="21"/>
      <c r="F135" s="2"/>
      <c r="H135" s="3"/>
      <c r="I135" s="1"/>
    </row>
    <row r="136" spans="4:9" x14ac:dyDescent="0.35">
      <c r="H136" s="3"/>
      <c r="I136" s="1"/>
    </row>
    <row r="137" spans="4:9" x14ac:dyDescent="0.35">
      <c r="H137" s="3"/>
      <c r="I137" s="1"/>
    </row>
    <row r="138" spans="4:9" x14ac:dyDescent="0.35">
      <c r="H138" s="3"/>
      <c r="I138" s="1"/>
    </row>
    <row r="139" spans="4:9" x14ac:dyDescent="0.35">
      <c r="H139" s="3"/>
      <c r="I139" s="1"/>
    </row>
    <row r="140" spans="4:9" x14ac:dyDescent="0.35">
      <c r="H140" s="3"/>
      <c r="I140" s="1"/>
    </row>
    <row r="141" spans="4:9" x14ac:dyDescent="0.35">
      <c r="H141" s="3"/>
      <c r="I141" s="1"/>
    </row>
    <row r="142" spans="4:9" x14ac:dyDescent="0.35">
      <c r="H142" s="3"/>
      <c r="I142" s="1"/>
    </row>
  </sheetData>
  <mergeCells count="1">
    <mergeCell ref="B1:I1"/>
  </mergeCells>
  <phoneticPr fontId="1" type="noConversion"/>
  <pageMargins left="0.75" right="0.75" top="1" bottom="1" header="0.5" footer="0.5"/>
  <pageSetup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K-6 Budget</vt:lpstr>
      <vt:lpstr>Preschool Draft Budget</vt:lpstr>
    </vt:vector>
  </TitlesOfParts>
  <Company>hrsd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 morse-dobosz</dc:creator>
  <cp:lastModifiedBy>Charley Rose</cp:lastModifiedBy>
  <cp:lastPrinted>2018-02-08T17:17:50Z</cp:lastPrinted>
  <dcterms:created xsi:type="dcterms:W3CDTF">2018-01-01T23:35:47Z</dcterms:created>
  <dcterms:modified xsi:type="dcterms:W3CDTF">2019-04-03T15:47:57Z</dcterms:modified>
</cp:coreProperties>
</file>